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zhenova\Desktop\ИМУЩЕСТВО 23\реестр на сайт\"/>
    </mc:Choice>
  </mc:AlternateContent>
  <bookViews>
    <workbookView xWindow="0" yWindow="0" windowWidth="28800" windowHeight="12225" firstSheet="1" activeTab="4"/>
  </bookViews>
  <sheets>
    <sheet name="недвижимое" sheetId="2" r:id="rId1"/>
    <sheet name="нежилые помещения" sheetId="4" r:id="rId2"/>
    <sheet name="ЖФ ХЖКХ" sheetId="15" r:id="rId3"/>
    <sheet name="Иное" sheetId="16" r:id="rId4"/>
    <sheet name="ЖФ ЭК-РЕМ" sheetId="17" r:id="rId5"/>
    <sheet name="Лист1" sheetId="18" r:id="rId6"/>
  </sheets>
  <definedNames>
    <definedName name="_GoBack" localSheetId="1">'нежилые помещения'!#REF!</definedName>
  </definedNames>
  <calcPr calcId="152511"/>
</workbook>
</file>

<file path=xl/calcChain.xml><?xml version="1.0" encoding="utf-8"?>
<calcChain xmlns="http://schemas.openxmlformats.org/spreadsheetml/2006/main">
  <c r="F486" i="17" l="1"/>
  <c r="H475" i="17"/>
  <c r="G475" i="17"/>
  <c r="I451" i="17"/>
  <c r="H451" i="17"/>
  <c r="G451" i="17"/>
  <c r="D451" i="17"/>
  <c r="I446" i="17"/>
  <c r="H446" i="17"/>
  <c r="G446" i="17"/>
  <c r="D446" i="17"/>
  <c r="I423" i="17"/>
  <c r="G414" i="17"/>
  <c r="I397" i="17"/>
  <c r="H397" i="17"/>
  <c r="G397" i="17"/>
  <c r="I383" i="17"/>
  <c r="H383" i="17"/>
  <c r="G383" i="17"/>
  <c r="D383" i="17"/>
  <c r="H375" i="17"/>
  <c r="G375" i="17"/>
  <c r="D371" i="17"/>
  <c r="H365" i="17"/>
  <c r="G365" i="17"/>
  <c r="D365" i="17"/>
  <c r="H360" i="17"/>
  <c r="G360" i="17"/>
  <c r="D360" i="17"/>
  <c r="G353" i="17"/>
  <c r="D353" i="17"/>
  <c r="G349" i="17"/>
  <c r="D349" i="17"/>
  <c r="I337" i="17"/>
  <c r="H337" i="17"/>
  <c r="G337" i="17"/>
  <c r="D337" i="17"/>
  <c r="I325" i="17"/>
  <c r="H325" i="17"/>
  <c r="G325" i="17"/>
  <c r="D325" i="17"/>
  <c r="I320" i="17"/>
  <c r="H320" i="17"/>
  <c r="G320" i="17"/>
  <c r="D320" i="17"/>
  <c r="I313" i="17"/>
  <c r="H313" i="17"/>
  <c r="G313" i="17"/>
  <c r="D313" i="17"/>
  <c r="I297" i="17"/>
  <c r="H297" i="17"/>
  <c r="G297" i="17"/>
  <c r="E297" i="17"/>
  <c r="D297" i="17"/>
  <c r="I282" i="17"/>
  <c r="H282" i="17"/>
  <c r="G282" i="17"/>
  <c r="D282" i="17"/>
  <c r="I239" i="17"/>
  <c r="H239" i="17"/>
  <c r="G239" i="17"/>
  <c r="E239" i="17"/>
  <c r="D239" i="17"/>
  <c r="I221" i="17"/>
  <c r="H221" i="17"/>
  <c r="G221" i="17"/>
  <c r="D221" i="17"/>
  <c r="I213" i="17"/>
  <c r="H213" i="17"/>
  <c r="G213" i="17"/>
  <c r="D213" i="17"/>
  <c r="I209" i="17"/>
  <c r="H209" i="17"/>
  <c r="G209" i="17"/>
  <c r="E209" i="17"/>
  <c r="D209" i="17"/>
  <c r="I196" i="17"/>
  <c r="H196" i="17"/>
  <c r="G196" i="17"/>
  <c r="E196" i="17"/>
  <c r="D196" i="17"/>
  <c r="D185" i="17"/>
  <c r="I163" i="17"/>
  <c r="H163" i="17"/>
  <c r="G163" i="17"/>
  <c r="E163" i="17"/>
  <c r="D163" i="17"/>
  <c r="I145" i="17"/>
  <c r="H145" i="17"/>
  <c r="G145" i="17"/>
  <c r="E145" i="17"/>
  <c r="D145" i="17"/>
  <c r="I137" i="17"/>
  <c r="H137" i="17"/>
  <c r="G137" i="17"/>
  <c r="D137" i="17"/>
  <c r="I133" i="17"/>
  <c r="H133" i="17"/>
  <c r="G133" i="17"/>
  <c r="E133" i="17"/>
  <c r="D133" i="17"/>
  <c r="I125" i="17"/>
  <c r="H125" i="17"/>
  <c r="G125" i="17"/>
  <c r="E125" i="17"/>
  <c r="D125" i="17"/>
  <c r="I120" i="17"/>
  <c r="H120" i="17"/>
  <c r="G120" i="17"/>
  <c r="D120" i="17"/>
  <c r="I116" i="17"/>
  <c r="H116" i="17"/>
  <c r="G116" i="17"/>
  <c r="D116" i="17"/>
  <c r="I112" i="17"/>
  <c r="H112" i="17"/>
  <c r="G112" i="17"/>
  <c r="D112" i="17"/>
  <c r="I108" i="17"/>
  <c r="H108" i="17"/>
  <c r="G108" i="17"/>
  <c r="E108" i="17"/>
  <c r="D108" i="17"/>
  <c r="I102" i="17"/>
  <c r="H102" i="17"/>
  <c r="G102" i="17"/>
  <c r="D102" i="17"/>
  <c r="I96" i="17"/>
  <c r="H96" i="17"/>
  <c r="G96" i="17"/>
  <c r="D96" i="17"/>
  <c r="I92" i="17"/>
  <c r="H92" i="17"/>
  <c r="G92" i="17"/>
  <c r="D92" i="17"/>
  <c r="I84" i="17"/>
  <c r="H84" i="17"/>
  <c r="G84" i="17"/>
  <c r="E84" i="17"/>
  <c r="E486" i="17" s="1"/>
  <c r="D84" i="17"/>
  <c r="I79" i="17"/>
  <c r="H79" i="17"/>
  <c r="G79" i="17"/>
  <c r="D79" i="17"/>
  <c r="I68" i="17"/>
  <c r="H68" i="17"/>
  <c r="G68" i="17"/>
  <c r="D68" i="17"/>
  <c r="I64" i="17"/>
  <c r="H64" i="17"/>
  <c r="G64" i="17"/>
  <c r="D64" i="17"/>
  <c r="I60" i="17"/>
  <c r="H60" i="17"/>
  <c r="G60" i="17"/>
  <c r="D60" i="17"/>
  <c r="I55" i="17"/>
  <c r="H55" i="17"/>
  <c r="G55" i="17"/>
  <c r="D55" i="17"/>
  <c r="I50" i="17"/>
  <c r="H50" i="17"/>
  <c r="G50" i="17"/>
  <c r="D50" i="17"/>
  <c r="I46" i="17"/>
  <c r="H46" i="17"/>
  <c r="G46" i="17"/>
  <c r="D46" i="17"/>
  <c r="I40" i="17"/>
  <c r="H40" i="17"/>
  <c r="G40" i="17"/>
  <c r="D40" i="17"/>
  <c r="I34" i="17"/>
  <c r="H34" i="17"/>
  <c r="G34" i="17"/>
  <c r="D34" i="17"/>
  <c r="I30" i="17"/>
  <c r="H30" i="17"/>
  <c r="G30" i="17"/>
  <c r="D30" i="17"/>
  <c r="I14" i="17"/>
  <c r="H14" i="17"/>
  <c r="G14" i="17"/>
  <c r="D14" i="17"/>
  <c r="D486" i="17" s="1"/>
  <c r="K17" i="16"/>
  <c r="J17" i="16"/>
  <c r="I17" i="16"/>
  <c r="I677" i="15"/>
  <c r="I676" i="15"/>
  <c r="G676" i="15"/>
  <c r="F676" i="15"/>
  <c r="E676" i="15"/>
  <c r="D676" i="15"/>
  <c r="G658" i="15"/>
  <c r="F658" i="15"/>
  <c r="E658" i="15"/>
  <c r="D658" i="15"/>
  <c r="G648" i="15"/>
  <c r="F648" i="15"/>
  <c r="E648" i="15"/>
  <c r="D648" i="15"/>
  <c r="F644" i="15"/>
  <c r="E644" i="15"/>
  <c r="D644" i="15"/>
  <c r="D634" i="15"/>
  <c r="F629" i="15"/>
  <c r="F630" i="15" s="1"/>
  <c r="E629" i="15"/>
  <c r="E630" i="15" s="1"/>
  <c r="G630" i="15" s="1"/>
  <c r="D629" i="15"/>
  <c r="D630" i="15" s="1"/>
  <c r="G628" i="15"/>
  <c r="G626" i="15"/>
  <c r="G625" i="15"/>
  <c r="G624" i="15"/>
  <c r="G623" i="15"/>
  <c r="F620" i="15"/>
  <c r="D620" i="15"/>
  <c r="G619" i="15"/>
  <c r="G620" i="15" s="1"/>
  <c r="E619" i="15"/>
  <c r="E620" i="15" s="1"/>
  <c r="D619" i="15"/>
  <c r="F611" i="15"/>
  <c r="F612" i="15" s="1"/>
  <c r="E611" i="15"/>
  <c r="E612" i="15" s="1"/>
  <c r="D611" i="15"/>
  <c r="D612" i="15" s="1"/>
  <c r="G610" i="15"/>
  <c r="G609" i="15"/>
  <c r="G608" i="15"/>
  <c r="G607" i="15"/>
  <c r="F603" i="15"/>
  <c r="F604" i="15" s="1"/>
  <c r="E603" i="15"/>
  <c r="E604" i="15" s="1"/>
  <c r="G604" i="15" s="1"/>
  <c r="D603" i="15"/>
  <c r="D604" i="15" s="1"/>
  <c r="G602" i="15"/>
  <c r="G601" i="15"/>
  <c r="G600" i="15"/>
  <c r="G599" i="15"/>
  <c r="G598" i="15"/>
  <c r="G597" i="15"/>
  <c r="G596" i="15"/>
  <c r="G595" i="15"/>
  <c r="G594" i="15"/>
  <c r="G593" i="15"/>
  <c r="G592" i="15"/>
  <c r="G591" i="15"/>
  <c r="G590" i="15"/>
  <c r="F586" i="15"/>
  <c r="F587" i="15" s="1"/>
  <c r="E586" i="15"/>
  <c r="E587" i="15" s="1"/>
  <c r="G587" i="15" s="1"/>
  <c r="D586" i="15"/>
  <c r="D587" i="15" s="1"/>
  <c r="G585" i="15"/>
  <c r="G584" i="15"/>
  <c r="G583" i="15"/>
  <c r="G582" i="15"/>
  <c r="G581" i="15"/>
  <c r="G586" i="15" s="1"/>
  <c r="F577" i="15"/>
  <c r="F578" i="15" s="1"/>
  <c r="E577" i="15"/>
  <c r="E578" i="15" s="1"/>
  <c r="G578" i="15" s="1"/>
  <c r="D577" i="15"/>
  <c r="D578" i="15" s="1"/>
  <c r="G576" i="15"/>
  <c r="G575" i="15"/>
  <c r="G574" i="15"/>
  <c r="G573" i="15"/>
  <c r="G572" i="15"/>
  <c r="G571" i="15"/>
  <c r="G570" i="15"/>
  <c r="G569" i="15"/>
  <c r="G568" i="15"/>
  <c r="G577" i="15" s="1"/>
  <c r="F564" i="15"/>
  <c r="F565" i="15" s="1"/>
  <c r="E564" i="15"/>
  <c r="G564" i="15" s="1"/>
  <c r="D564" i="15"/>
  <c r="D565" i="15" s="1"/>
  <c r="G563" i="15"/>
  <c r="G562" i="15"/>
  <c r="G561" i="15"/>
  <c r="G560" i="15"/>
  <c r="G559" i="15"/>
  <c r="G558" i="15"/>
  <c r="G556" i="15"/>
  <c r="G552" i="15"/>
  <c r="F552" i="15"/>
  <c r="F553" i="15" s="1"/>
  <c r="E552" i="15"/>
  <c r="E553" i="15" s="1"/>
  <c r="D552" i="15"/>
  <c r="D553" i="15" s="1"/>
  <c r="G551" i="15"/>
  <c r="G550" i="15"/>
  <c r="G549" i="15"/>
  <c r="G545" i="15"/>
  <c r="F545" i="15"/>
  <c r="F546" i="15" s="1"/>
  <c r="E545" i="15"/>
  <c r="E546" i="15" s="1"/>
  <c r="G546" i="15" s="1"/>
  <c r="D545" i="15"/>
  <c r="D546" i="15" s="1"/>
  <c r="G543" i="15"/>
  <c r="G542" i="15"/>
  <c r="G541" i="15"/>
  <c r="G540" i="15"/>
  <c r="G539" i="15"/>
  <c r="G538" i="15"/>
  <c r="F533" i="15"/>
  <c r="F534" i="15" s="1"/>
  <c r="E533" i="15"/>
  <c r="E534" i="15" s="1"/>
  <c r="D533" i="15"/>
  <c r="D534" i="15" s="1"/>
  <c r="G531" i="15"/>
  <c r="G530" i="15"/>
  <c r="G529" i="15"/>
  <c r="G528" i="15"/>
  <c r="G527" i="15"/>
  <c r="G526" i="15"/>
  <c r="G525" i="15"/>
  <c r="F521" i="15"/>
  <c r="F522" i="15" s="1"/>
  <c r="E521" i="15"/>
  <c r="E522" i="15" s="1"/>
  <c r="D521" i="15"/>
  <c r="D522" i="15" s="1"/>
  <c r="G520" i="15"/>
  <c r="G519" i="15"/>
  <c r="G518" i="15"/>
  <c r="G517" i="15"/>
  <c r="G516" i="15"/>
  <c r="G515" i="15"/>
  <c r="G514" i="15"/>
  <c r="G513" i="15"/>
  <c r="G512" i="15"/>
  <c r="G521" i="15" s="1"/>
  <c r="G522" i="15" s="1"/>
  <c r="F507" i="15"/>
  <c r="F508" i="15" s="1"/>
  <c r="E507" i="15"/>
  <c r="G507" i="15" s="1"/>
  <c r="D507" i="15"/>
  <c r="D508" i="15" s="1"/>
  <c r="G506" i="15"/>
  <c r="G505" i="15"/>
  <c r="G504" i="15"/>
  <c r="G503" i="15"/>
  <c r="G502" i="15"/>
  <c r="G501" i="15"/>
  <c r="G500" i="15"/>
  <c r="G499" i="15"/>
  <c r="G498" i="15"/>
  <c r="G497" i="15"/>
  <c r="G496" i="15"/>
  <c r="G495" i="15"/>
  <c r="G494" i="15"/>
  <c r="G493" i="15"/>
  <c r="G492" i="15"/>
  <c r="G491" i="15"/>
  <c r="G490" i="15"/>
  <c r="G489" i="15"/>
  <c r="G488" i="15"/>
  <c r="G480" i="15"/>
  <c r="F470" i="15"/>
  <c r="F471" i="15" s="1"/>
  <c r="E470" i="15"/>
  <c r="E471" i="15" s="1"/>
  <c r="G471" i="15" s="1"/>
  <c r="D470" i="15"/>
  <c r="D471" i="15" s="1"/>
  <c r="G469" i="15"/>
  <c r="G468" i="15"/>
  <c r="G467" i="15"/>
  <c r="G466" i="15"/>
  <c r="F460" i="15"/>
  <c r="F461" i="15" s="1"/>
  <c r="E460" i="15"/>
  <c r="E461" i="15" s="1"/>
  <c r="D460" i="15"/>
  <c r="D461" i="15" s="1"/>
  <c r="G458" i="15"/>
  <c r="G457" i="15"/>
  <c r="G460" i="15" s="1"/>
  <c r="G461" i="15" s="1"/>
  <c r="F453" i="15"/>
  <c r="F454" i="15" s="1"/>
  <c r="E453" i="15"/>
  <c r="E454" i="15" s="1"/>
  <c r="D453" i="15"/>
  <c r="D454" i="15" s="1"/>
  <c r="G452" i="15"/>
  <c r="G453" i="15" s="1"/>
  <c r="G454" i="15" s="1"/>
  <c r="F448" i="15"/>
  <c r="F449" i="15" s="1"/>
  <c r="E448" i="15"/>
  <c r="E449" i="15" s="1"/>
  <c r="D448" i="15"/>
  <c r="D449" i="15" s="1"/>
  <c r="E443" i="15"/>
  <c r="F442" i="15"/>
  <c r="F443" i="15" s="1"/>
  <c r="E442" i="15"/>
  <c r="D442" i="15"/>
  <c r="D443" i="15" s="1"/>
  <c r="F434" i="15"/>
  <c r="E434" i="15"/>
  <c r="D434" i="15"/>
  <c r="G431" i="15"/>
  <c r="G434" i="15" s="1"/>
  <c r="G430" i="15"/>
  <c r="E427" i="15"/>
  <c r="F426" i="15"/>
  <c r="F427" i="15" s="1"/>
  <c r="E426" i="15"/>
  <c r="D426" i="15"/>
  <c r="D427" i="15" s="1"/>
  <c r="G421" i="15"/>
  <c r="F421" i="15"/>
  <c r="E421" i="15"/>
  <c r="D421" i="15"/>
  <c r="G420" i="15"/>
  <c r="F420" i="15"/>
  <c r="E420" i="15"/>
  <c r="D420" i="15"/>
  <c r="F414" i="15"/>
  <c r="F415" i="15" s="1"/>
  <c r="E414" i="15"/>
  <c r="E415" i="15" s="1"/>
  <c r="D414" i="15"/>
  <c r="D415" i="15" s="1"/>
  <c r="G413" i="15"/>
  <c r="G414" i="15" s="1"/>
  <c r="G415" i="15" s="1"/>
  <c r="D410" i="15"/>
  <c r="F409" i="15"/>
  <c r="F410" i="15" s="1"/>
  <c r="E409" i="15"/>
  <c r="E410" i="15" s="1"/>
  <c r="D409" i="15"/>
  <c r="F402" i="15"/>
  <c r="F403" i="15" s="1"/>
  <c r="E402" i="15"/>
  <c r="E403" i="15" s="1"/>
  <c r="D402" i="15"/>
  <c r="D403" i="15" s="1"/>
  <c r="G401" i="15"/>
  <c r="G402" i="15" s="1"/>
  <c r="G403" i="15" s="1"/>
  <c r="D397" i="15"/>
  <c r="F396" i="15"/>
  <c r="F397" i="15" s="1"/>
  <c r="E396" i="15"/>
  <c r="E397" i="15" s="1"/>
  <c r="D396" i="15"/>
  <c r="G395" i="15"/>
  <c r="G396" i="15" s="1"/>
  <c r="G397" i="15" s="1"/>
  <c r="G394" i="15"/>
  <c r="G393" i="15"/>
  <c r="F389" i="15"/>
  <c r="F390" i="15" s="1"/>
  <c r="E389" i="15"/>
  <c r="E390" i="15" s="1"/>
  <c r="D389" i="15"/>
  <c r="D390" i="15" s="1"/>
  <c r="G388" i="15"/>
  <c r="G386" i="15"/>
  <c r="G385" i="15"/>
  <c r="G384" i="15"/>
  <c r="G381" i="15"/>
  <c r="G389" i="15" s="1"/>
  <c r="G390" i="15" s="1"/>
  <c r="G379" i="15"/>
  <c r="G378" i="15"/>
  <c r="G377" i="15"/>
  <c r="F373" i="15"/>
  <c r="F374" i="15" s="1"/>
  <c r="E373" i="15"/>
  <c r="E374" i="15" s="1"/>
  <c r="D373" i="15"/>
  <c r="D374" i="15" s="1"/>
  <c r="G372" i="15"/>
  <c r="G371" i="15"/>
  <c r="G370" i="15"/>
  <c r="G369" i="15"/>
  <c r="G368" i="15"/>
  <c r="G366" i="15"/>
  <c r="G365" i="15"/>
  <c r="G364" i="15"/>
  <c r="G362" i="15"/>
  <c r="G373" i="15" s="1"/>
  <c r="G374" i="15" s="1"/>
  <c r="G361" i="15"/>
  <c r="G360" i="15"/>
  <c r="F356" i="15"/>
  <c r="F357" i="15" s="1"/>
  <c r="E356" i="15"/>
  <c r="E357" i="15" s="1"/>
  <c r="D356" i="15"/>
  <c r="D357" i="15" s="1"/>
  <c r="G355" i="15"/>
  <c r="G353" i="15"/>
  <c r="G352" i="15"/>
  <c r="G351" i="15"/>
  <c r="G350" i="15"/>
  <c r="G349" i="15"/>
  <c r="G348" i="15"/>
  <c r="G347" i="15"/>
  <c r="G346" i="15"/>
  <c r="G345" i="15"/>
  <c r="G356" i="15" s="1"/>
  <c r="G357" i="15" s="1"/>
  <c r="G338" i="15"/>
  <c r="F338" i="15"/>
  <c r="E338" i="15"/>
  <c r="D338" i="15"/>
  <c r="F334" i="15"/>
  <c r="E334" i="15"/>
  <c r="D334" i="15"/>
  <c r="G327" i="15"/>
  <c r="F327" i="15"/>
  <c r="E327" i="15"/>
  <c r="D327" i="15"/>
  <c r="F313" i="15"/>
  <c r="E313" i="15"/>
  <c r="D313" i="15"/>
  <c r="E311" i="15"/>
  <c r="F294" i="15"/>
  <c r="F295" i="15" s="1"/>
  <c r="E294" i="15"/>
  <c r="E295" i="15" s="1"/>
  <c r="D294" i="15"/>
  <c r="D295" i="15" s="1"/>
  <c r="G293" i="15"/>
  <c r="G294" i="15" s="1"/>
  <c r="G295" i="15" s="1"/>
  <c r="F289" i="15"/>
  <c r="F290" i="15" s="1"/>
  <c r="E289" i="15"/>
  <c r="E290" i="15" s="1"/>
  <c r="G290" i="15" s="1"/>
  <c r="D289" i="15"/>
  <c r="D290" i="15" s="1"/>
  <c r="G288" i="15"/>
  <c r="G287" i="15"/>
  <c r="G286" i="15"/>
  <c r="G285" i="15"/>
  <c r="G284" i="15"/>
  <c r="G289" i="15" s="1"/>
  <c r="F280" i="15"/>
  <c r="F281" i="15" s="1"/>
  <c r="E280" i="15"/>
  <c r="E281" i="15" s="1"/>
  <c r="D280" i="15"/>
  <c r="D281" i="15" s="1"/>
  <c r="G279" i="15"/>
  <c r="G278" i="15"/>
  <c r="G277" i="15"/>
  <c r="G280" i="15" s="1"/>
  <c r="G281" i="15" s="1"/>
  <c r="F273" i="15"/>
  <c r="F274" i="15" s="1"/>
  <c r="E273" i="15"/>
  <c r="E274" i="15" s="1"/>
  <c r="D273" i="15"/>
  <c r="D274" i="15" s="1"/>
  <c r="G272" i="15"/>
  <c r="G273" i="15" s="1"/>
  <c r="G274" i="15" s="1"/>
  <c r="G271" i="15"/>
  <c r="F267" i="15"/>
  <c r="E267" i="15"/>
  <c r="D267" i="15"/>
  <c r="G267" i="15" s="1"/>
  <c r="G265" i="15"/>
  <c r="G264" i="15"/>
  <c r="G263" i="15"/>
  <c r="G262" i="15"/>
  <c r="G261" i="15"/>
  <c r="G260" i="15"/>
  <c r="G259" i="15"/>
  <c r="F255" i="15"/>
  <c r="F256" i="15" s="1"/>
  <c r="E255" i="15"/>
  <c r="E256" i="15" s="1"/>
  <c r="D255" i="15"/>
  <c r="D256" i="15" s="1"/>
  <c r="G254" i="15"/>
  <c r="G253" i="15"/>
  <c r="G252" i="15"/>
  <c r="G251" i="15"/>
  <c r="G255" i="15" s="1"/>
  <c r="G256" i="15" s="1"/>
  <c r="F247" i="15"/>
  <c r="F248" i="15" s="1"/>
  <c r="E247" i="15"/>
  <c r="G247" i="15" s="1"/>
  <c r="D247" i="15"/>
  <c r="D248" i="15" s="1"/>
  <c r="G246" i="15"/>
  <c r="G245" i="15"/>
  <c r="G244" i="15"/>
  <c r="G243" i="15"/>
  <c r="G242" i="15"/>
  <c r="F238" i="15"/>
  <c r="F239" i="15" s="1"/>
  <c r="E238" i="15"/>
  <c r="E239" i="15" s="1"/>
  <c r="G239" i="15" s="1"/>
  <c r="D238" i="15"/>
  <c r="D239" i="15" s="1"/>
  <c r="G237" i="15"/>
  <c r="G236" i="15"/>
  <c r="G235" i="15"/>
  <c r="G234" i="15"/>
  <c r="G238" i="15" s="1"/>
  <c r="F231" i="15"/>
  <c r="F230" i="15"/>
  <c r="E230" i="15"/>
  <c r="E231" i="15" s="1"/>
  <c r="G231" i="15" s="1"/>
  <c r="G229" i="15"/>
  <c r="G228" i="15"/>
  <c r="G227" i="15"/>
  <c r="G226" i="15"/>
  <c r="G225" i="15"/>
  <c r="F221" i="15"/>
  <c r="F222" i="15" s="1"/>
  <c r="E221" i="15"/>
  <c r="E222" i="15" s="1"/>
  <c r="G222" i="15" s="1"/>
  <c r="D221" i="15"/>
  <c r="D222" i="15" s="1"/>
  <c r="G220" i="15"/>
  <c r="G219" i="15"/>
  <c r="G221" i="15" s="1"/>
  <c r="F215" i="15"/>
  <c r="F216" i="15" s="1"/>
  <c r="E215" i="15"/>
  <c r="E216" i="15" s="1"/>
  <c r="D215" i="15"/>
  <c r="D216" i="15" s="1"/>
  <c r="G214" i="15"/>
  <c r="G215" i="15" s="1"/>
  <c r="G216" i="15" s="1"/>
  <c r="G213" i="15"/>
  <c r="F210" i="15"/>
  <c r="E210" i="15"/>
  <c r="D210" i="15"/>
  <c r="F191" i="15"/>
  <c r="F192" i="15" s="1"/>
  <c r="E191" i="15"/>
  <c r="E192" i="15" s="1"/>
  <c r="D191" i="15"/>
  <c r="D192" i="15" s="1"/>
  <c r="G189" i="15"/>
  <c r="G188" i="15"/>
  <c r="G187" i="15"/>
  <c r="G191" i="15" s="1"/>
  <c r="G192" i="15" s="1"/>
  <c r="F183" i="15"/>
  <c r="F184" i="15" s="1"/>
  <c r="E183" i="15"/>
  <c r="E184" i="15" s="1"/>
  <c r="D183" i="15"/>
  <c r="D184" i="15" s="1"/>
  <c r="G182" i="15"/>
  <c r="G183" i="15" s="1"/>
  <c r="G184" i="15" s="1"/>
  <c r="G181" i="15"/>
  <c r="F143" i="15"/>
  <c r="F144" i="15" s="1"/>
  <c r="E143" i="15"/>
  <c r="D143" i="15"/>
  <c r="D144" i="15" s="1"/>
  <c r="G142" i="15"/>
  <c r="G141" i="15"/>
  <c r="G140" i="15"/>
  <c r="G139" i="15"/>
  <c r="G138" i="15"/>
  <c r="G137" i="15"/>
  <c r="G136" i="15"/>
  <c r="G135" i="15"/>
  <c r="F129" i="15"/>
  <c r="F130" i="15" s="1"/>
  <c r="E129" i="15"/>
  <c r="E130" i="15" s="1"/>
  <c r="D129" i="15"/>
  <c r="D130" i="15" s="1"/>
  <c r="G128" i="15"/>
  <c r="G129" i="15" s="1"/>
  <c r="G130" i="15" s="1"/>
  <c r="F124" i="15"/>
  <c r="F125" i="15" s="1"/>
  <c r="E124" i="15"/>
  <c r="E125" i="15" s="1"/>
  <c r="D124" i="15"/>
  <c r="D125" i="15" s="1"/>
  <c r="G123" i="15"/>
  <c r="G124" i="15" s="1"/>
  <c r="G125" i="15" s="1"/>
  <c r="F119" i="15"/>
  <c r="F120" i="15" s="1"/>
  <c r="E119" i="15"/>
  <c r="E120" i="15" s="1"/>
  <c r="D119" i="15"/>
  <c r="D120" i="15" s="1"/>
  <c r="G118" i="15"/>
  <c r="G119" i="15" s="1"/>
  <c r="G120" i="15" s="1"/>
  <c r="F114" i="15"/>
  <c r="F115" i="15" s="1"/>
  <c r="E114" i="15"/>
  <c r="E115" i="15" s="1"/>
  <c r="D114" i="15"/>
  <c r="D115" i="15" s="1"/>
  <c r="G112" i="15"/>
  <c r="G114" i="15" s="1"/>
  <c r="G115" i="15" s="1"/>
  <c r="G108" i="15"/>
  <c r="G109" i="15" s="1"/>
  <c r="F108" i="15"/>
  <c r="F109" i="15" s="1"/>
  <c r="E108" i="15"/>
  <c r="E109" i="15" s="1"/>
  <c r="D108" i="15"/>
  <c r="D109" i="15" s="1"/>
  <c r="F103" i="15"/>
  <c r="F104" i="15" s="1"/>
  <c r="E103" i="15"/>
  <c r="E104" i="15" s="1"/>
  <c r="D103" i="15"/>
  <c r="D104" i="15" s="1"/>
  <c r="G102" i="15"/>
  <c r="G101" i="15"/>
  <c r="G100" i="15"/>
  <c r="G99" i="15"/>
  <c r="G98" i="15"/>
  <c r="F95" i="15"/>
  <c r="G95" i="15" s="1"/>
  <c r="E95" i="15"/>
  <c r="D95" i="15"/>
  <c r="G93" i="15"/>
  <c r="G92" i="15"/>
  <c r="G91" i="15"/>
  <c r="F87" i="15"/>
  <c r="F88" i="15" s="1"/>
  <c r="E87" i="15"/>
  <c r="G87" i="15" s="1"/>
  <c r="D87" i="15"/>
  <c r="D88" i="15" s="1"/>
  <c r="G86" i="15"/>
  <c r="G85" i="15"/>
  <c r="G84" i="15"/>
  <c r="F80" i="15"/>
  <c r="F81" i="15" s="1"/>
  <c r="E80" i="15"/>
  <c r="E81" i="15" s="1"/>
  <c r="D80" i="15"/>
  <c r="D81" i="15" s="1"/>
  <c r="G79" i="15"/>
  <c r="G78" i="15"/>
  <c r="G80" i="15" s="1"/>
  <c r="G81" i="15" s="1"/>
  <c r="F74" i="15"/>
  <c r="E74" i="15"/>
  <c r="G73" i="15"/>
  <c r="G72" i="15"/>
  <c r="G71" i="15"/>
  <c r="G70" i="15"/>
  <c r="G69" i="15"/>
  <c r="G68" i="15"/>
  <c r="G67" i="15"/>
  <c r="G74" i="15" s="1"/>
  <c r="D64" i="15"/>
  <c r="F63" i="15"/>
  <c r="F64" i="15" s="1"/>
  <c r="E63" i="15"/>
  <c r="E64" i="15" s="1"/>
  <c r="D63" i="15"/>
  <c r="G61" i="15"/>
  <c r="G63" i="15" s="1"/>
  <c r="G64" i="15" s="1"/>
  <c r="F57" i="15"/>
  <c r="F58" i="15" s="1"/>
  <c r="E57" i="15"/>
  <c r="E58" i="15" s="1"/>
  <c r="G58" i="15" s="1"/>
  <c r="D57" i="15"/>
  <c r="D58" i="15" s="1"/>
  <c r="G56" i="15"/>
  <c r="G55" i="15"/>
  <c r="G57" i="15" s="1"/>
  <c r="F52" i="15"/>
  <c r="F53" i="15" s="1"/>
  <c r="E52" i="15"/>
  <c r="E53" i="15" s="1"/>
  <c r="D52" i="15"/>
  <c r="D53" i="15" s="1"/>
  <c r="G51" i="15"/>
  <c r="G52" i="15" s="1"/>
  <c r="G53" i="15" s="1"/>
  <c r="F48" i="15"/>
  <c r="F49" i="15" s="1"/>
  <c r="E48" i="15"/>
  <c r="G48" i="15" s="1"/>
  <c r="D48" i="15"/>
  <c r="D49" i="15" s="1"/>
  <c r="G47" i="15"/>
  <c r="F43" i="15"/>
  <c r="F44" i="15" s="1"/>
  <c r="E43" i="15"/>
  <c r="G43" i="15" s="1"/>
  <c r="D43" i="15"/>
  <c r="D44" i="15" s="1"/>
  <c r="G42" i="15"/>
  <c r="F38" i="15"/>
  <c r="F39" i="15" s="1"/>
  <c r="E38" i="15"/>
  <c r="E39" i="15" s="1"/>
  <c r="D38" i="15"/>
  <c r="D39" i="15" s="1"/>
  <c r="G37" i="15"/>
  <c r="G36" i="15"/>
  <c r="G35" i="15"/>
  <c r="F31" i="15"/>
  <c r="F32" i="15" s="1"/>
  <c r="E31" i="15"/>
  <c r="G31" i="15" s="1"/>
  <c r="D31" i="15"/>
  <c r="D32" i="15" s="1"/>
  <c r="G30" i="15"/>
  <c r="G29" i="15"/>
  <c r="G28" i="15"/>
  <c r="F24" i="15"/>
  <c r="F25" i="15" s="1"/>
  <c r="E24" i="15"/>
  <c r="G24" i="15" s="1"/>
  <c r="D24" i="15"/>
  <c r="D25" i="15" s="1"/>
  <c r="G23" i="15"/>
  <c r="G22" i="15"/>
  <c r="D19" i="15"/>
  <c r="F18" i="15"/>
  <c r="F19" i="15" s="1"/>
  <c r="E18" i="15"/>
  <c r="E19" i="15" s="1"/>
  <c r="D18" i="15"/>
  <c r="G17" i="15"/>
  <c r="G16" i="15"/>
  <c r="G15" i="15"/>
  <c r="F12" i="15"/>
  <c r="F13" i="15" s="1"/>
  <c r="E12" i="15"/>
  <c r="E13" i="15" s="1"/>
  <c r="D12" i="15"/>
  <c r="D13" i="15" s="1"/>
  <c r="G11" i="15"/>
  <c r="G12" i="15" s="1"/>
  <c r="G13" i="15" s="1"/>
  <c r="D24" i="4"/>
  <c r="I11" i="4"/>
  <c r="I24" i="4" s="1"/>
  <c r="H11" i="4"/>
  <c r="H24" i="4" s="1"/>
  <c r="G11" i="4"/>
  <c r="G24" i="4" s="1"/>
  <c r="I41" i="2"/>
  <c r="H41" i="2"/>
  <c r="G41" i="2"/>
  <c r="I36" i="2"/>
  <c r="G103" i="15" l="1"/>
  <c r="G104" i="15" s="1"/>
  <c r="G143" i="15"/>
  <c r="G144" i="15" s="1"/>
  <c r="E144" i="15"/>
  <c r="G534" i="15"/>
  <c r="G553" i="15"/>
  <c r="F677" i="15"/>
  <c r="D677" i="15"/>
  <c r="E32" i="15"/>
  <c r="G32" i="15" s="1"/>
  <c r="E44" i="15"/>
  <c r="G44" i="15" s="1"/>
  <c r="E88" i="15"/>
  <c r="G88" i="15" s="1"/>
  <c r="G39" i="15"/>
  <c r="G612" i="15"/>
  <c r="E248" i="15"/>
  <c r="G248" i="15" s="1"/>
  <c r="G18" i="15"/>
  <c r="G19" i="15" s="1"/>
  <c r="G677" i="15" s="1"/>
  <c r="E25" i="15"/>
  <c r="G25" i="15" s="1"/>
  <c r="G38" i="15"/>
  <c r="E49" i="15"/>
  <c r="G49" i="15" s="1"/>
  <c r="G603" i="15"/>
  <c r="G611" i="15"/>
  <c r="G629" i="15"/>
  <c r="E508" i="15"/>
  <c r="G508" i="15" s="1"/>
  <c r="E565" i="15"/>
  <c r="G565" i="15" s="1"/>
  <c r="G230" i="15"/>
  <c r="G470" i="15"/>
  <c r="G533" i="15"/>
  <c r="E677" i="15" l="1"/>
</calcChain>
</file>

<file path=xl/sharedStrings.xml><?xml version="1.0" encoding="utf-8"?>
<sst xmlns="http://schemas.openxmlformats.org/spreadsheetml/2006/main" count="1632" uniqueCount="690">
  <si>
    <t>наменование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</si>
  <si>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</si>
  <si>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</si>
  <si>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>балансовая стоимость (руб.)</t>
  </si>
  <si>
    <t>износ (руб.)</t>
  </si>
  <si>
    <t>дата возникновения</t>
  </si>
  <si>
    <t xml:space="preserve">сведения об установленных ограничениях (обремениях) </t>
  </si>
  <si>
    <t>реквизиты документов</t>
  </si>
  <si>
    <t xml:space="preserve">дата </t>
  </si>
  <si>
    <t>дата</t>
  </si>
  <si>
    <t xml:space="preserve"> </t>
  </si>
  <si>
    <t>Итого</t>
  </si>
  <si>
    <t>инвентарный  номер</t>
  </si>
  <si>
    <t>год постройки</t>
  </si>
  <si>
    <t>площадь, протяженность</t>
  </si>
  <si>
    <t xml:space="preserve"> Сведения о стоимости недвижимого имущества</t>
  </si>
  <si>
    <t>дата прекращения</t>
  </si>
  <si>
    <t xml:space="preserve"> сведения о возникновения права собственности </t>
  </si>
  <si>
    <t>сведения о прекращении права собственности</t>
  </si>
  <si>
    <t>номер и дата св-ва рег.права бессрочного пользования зем.уч.</t>
  </si>
  <si>
    <t>номер и дата свидетельства регистрации права оперативного управления зданий</t>
  </si>
  <si>
    <t>сведения о кадастровой стоимости недвижимого имущества (руб.)</t>
  </si>
  <si>
    <t>№ п/п</t>
  </si>
  <si>
    <t>Наименование имущества</t>
  </si>
  <si>
    <t>Инв.номер</t>
  </si>
  <si>
    <t>Год ввода в эксплуатацию</t>
  </si>
  <si>
    <t>Балансовая стоимость</t>
  </si>
  <si>
    <t>Остаточная стоимость</t>
  </si>
  <si>
    <t>балансовая</t>
  </si>
  <si>
    <t xml:space="preserve">  1. Артезианская скважина</t>
  </si>
  <si>
    <t>п.г.т. Шерловая Гора,ул. Гастелло,1а</t>
  </si>
  <si>
    <t xml:space="preserve"> 2. Артезианская скважина</t>
  </si>
  <si>
    <t>п.г.т. Шерловая Гора,ул. Учанина,3б</t>
  </si>
  <si>
    <t>3.Артезианская скважина</t>
  </si>
  <si>
    <t>п.г.т. Шерловая гора,ул. Линейная ,36 б</t>
  </si>
  <si>
    <t xml:space="preserve">4. Артезианская скважина </t>
  </si>
  <si>
    <t>п.г.т. Шерловая гора,ул. Степная,2 б</t>
  </si>
  <si>
    <t xml:space="preserve">5. Артезианская скважина </t>
  </si>
  <si>
    <t>п.г.т. Шерловая гора,ул.Мкр.2 9а</t>
  </si>
  <si>
    <t>1.Воздушная линия наружного освещения</t>
  </si>
  <si>
    <t>п.г.т. Шерловая Гора,ул.Октябрьская</t>
  </si>
  <si>
    <t xml:space="preserve">2. Воздушная линия наружного освещения </t>
  </si>
  <si>
    <t>п.г.т. Шерловая Гора,ул.1 Мая</t>
  </si>
  <si>
    <t>3.Воздушная линия наружного освещения</t>
  </si>
  <si>
    <t>п.г.т. Шерловая Гора,ул.Ленина</t>
  </si>
  <si>
    <t>4.Воздушная линия наружного освещения</t>
  </si>
  <si>
    <t>п.г.т. Шерловая Гора,ул.Дзержинского</t>
  </si>
  <si>
    <t>5.Воздушная линия наружного освещения</t>
  </si>
  <si>
    <t>п.г.т. Шерловая Гора,ул.Большое садовое кольцо</t>
  </si>
  <si>
    <t>6.Воздушная линия наружного освещения</t>
  </si>
  <si>
    <t>п.г.т. Шерловая Гора,ул.Матросова</t>
  </si>
  <si>
    <t>7.Воздушная линия наружного освещения</t>
  </si>
  <si>
    <t>п.г.т. Шерловая Гора,ул.Октябрьская,Учанина,Горького</t>
  </si>
  <si>
    <t>9.Воздушная линия наружного освещения</t>
  </si>
  <si>
    <t>п.г.т. Шерловая Гора,ул.Спортивная</t>
  </si>
  <si>
    <t>места захоронения</t>
  </si>
  <si>
    <t>11.12.2013г.</t>
  </si>
  <si>
    <t xml:space="preserve">                                                                                             РЕЕСТР</t>
  </si>
  <si>
    <t>Наименование,</t>
  </si>
  <si>
    <t>Год постройки</t>
  </si>
  <si>
    <t>Общая площадь, кв.м</t>
  </si>
  <si>
    <t>Стоимость</t>
  </si>
  <si>
    <t>Примечание</t>
  </si>
  <si>
    <t>п\п</t>
  </si>
  <si>
    <t xml:space="preserve">местонахождение имущества </t>
  </si>
  <si>
    <t>износ</t>
  </si>
  <si>
    <t>остаточная</t>
  </si>
  <si>
    <t xml:space="preserve">ул. Большое садовое кольцо, д.10, в т.ч. </t>
  </si>
  <si>
    <t xml:space="preserve"> № 5</t>
  </si>
  <si>
    <t>ул. Большое садовое кольцо, д. 11,в т.ч.</t>
  </si>
  <si>
    <t xml:space="preserve"> кв.№ 2</t>
  </si>
  <si>
    <t>№ 4</t>
  </si>
  <si>
    <t>№ 5</t>
  </si>
  <si>
    <t>№ 9</t>
  </si>
  <si>
    <t>№11</t>
  </si>
  <si>
    <t>№12</t>
  </si>
  <si>
    <t>№16</t>
  </si>
  <si>
    <t>№17</t>
  </si>
  <si>
    <t>№18</t>
  </si>
  <si>
    <t>№19</t>
  </si>
  <si>
    <t>№20</t>
  </si>
  <si>
    <t>№22</t>
  </si>
  <si>
    <t>№25</t>
  </si>
  <si>
    <t>№26</t>
  </si>
  <si>
    <t>№27</t>
  </si>
  <si>
    <t>№34</t>
  </si>
  <si>
    <t>ул. Большое садовое кольцо, д. 12, в т.ч.</t>
  </si>
  <si>
    <t>№7</t>
  </si>
  <si>
    <t>ул. Большое садовое кольцо, д. 9, в т.ч.</t>
  </si>
  <si>
    <t>№4</t>
  </si>
  <si>
    <t>№8</t>
  </si>
  <si>
    <t>№14</t>
  </si>
  <si>
    <t>ул. Большое садовое кольцо, д. 13, в т.ч.</t>
  </si>
  <si>
    <t>№9</t>
  </si>
  <si>
    <t>№13</t>
  </si>
  <si>
    <t>ул. Большое садовое кольцо, д. 14, в т.ч.</t>
  </si>
  <si>
    <t>№2</t>
  </si>
  <si>
    <t>1 кв.</t>
  </si>
  <si>
    <t>ул. Большое садовое кольцо, д. 15, в т.ч.</t>
  </si>
  <si>
    <t>№15</t>
  </si>
  <si>
    <t>№21</t>
  </si>
  <si>
    <t>№29</t>
  </si>
  <si>
    <t>№36</t>
  </si>
  <si>
    <t>№42</t>
  </si>
  <si>
    <t>ул. Большое садовое кольцо, д. 16, в т.ч.</t>
  </si>
  <si>
    <t>№1</t>
  </si>
  <si>
    <t>ул. Большое садовое кольцо, д. 18, в т.ч.</t>
  </si>
  <si>
    <t>№10</t>
  </si>
  <si>
    <t>ул. Большое садовое кольцо, д. 20, в т.ч.</t>
  </si>
  <si>
    <t>№6</t>
  </si>
  <si>
    <t>№23</t>
  </si>
  <si>
    <t>ул. Ленина, д. 19 в т.ч.</t>
  </si>
  <si>
    <t>№3</t>
  </si>
  <si>
    <t>ул. Ленина, д. 21 вт.ч.</t>
  </si>
  <si>
    <t>кв. №1</t>
  </si>
  <si>
    <t>ул. 1 Мая, д. 2 в т.ч.</t>
  </si>
  <si>
    <t>ул. 1 Мая, д.10 в т.ч.</t>
  </si>
  <si>
    <t>кв. №6</t>
  </si>
  <si>
    <t>№48</t>
  </si>
  <si>
    <t>№28</t>
  </si>
  <si>
    <t>ул. 1 Мая, д. 12, в т.ч.</t>
  </si>
  <si>
    <t>№43</t>
  </si>
  <si>
    <t>№44</t>
  </si>
  <si>
    <t>ул. Дзержинского, д. 3, в т.ч.</t>
  </si>
  <si>
    <t>ул. Дзержинского, д. 4, в т.ч.</t>
  </si>
  <si>
    <t>№31</t>
  </si>
  <si>
    <t>ул. Дзержинского, д. 5, в т.ч.</t>
  </si>
  <si>
    <t>№32</t>
  </si>
  <si>
    <t>№35</t>
  </si>
  <si>
    <t>№37</t>
  </si>
  <si>
    <t>ул. Дзержинского, д. 5А , в т.ч.</t>
  </si>
  <si>
    <t>ул. Дзержинского, д. 6  в т.ч.</t>
  </si>
  <si>
    <t>№30</t>
  </si>
  <si>
    <t>ул. Дзержинского, д. 7, в т.ч.</t>
  </si>
  <si>
    <t>№39</t>
  </si>
  <si>
    <t>№47</t>
  </si>
  <si>
    <t>ул. Дзержинского, д. 10, в т.ч.</t>
  </si>
  <si>
    <t xml:space="preserve"> кв. №8</t>
  </si>
  <si>
    <t>№41</t>
  </si>
  <si>
    <t>№45</t>
  </si>
  <si>
    <t>№59</t>
  </si>
  <si>
    <t>№63</t>
  </si>
  <si>
    <t xml:space="preserve"> №66</t>
  </si>
  <si>
    <t>№68</t>
  </si>
  <si>
    <t>№69</t>
  </si>
  <si>
    <t>№5</t>
  </si>
  <si>
    <t>ул. Юбилейная, д.1, в т.ч.</t>
  </si>
  <si>
    <t>№24</t>
  </si>
  <si>
    <t>№ 31</t>
  </si>
  <si>
    <t>№50</t>
  </si>
  <si>
    <t>№66</t>
  </si>
  <si>
    <t>ул. Юбилейная, д.2, в т.ч.</t>
  </si>
  <si>
    <t>ул. Юбилейная, д.3, в т.ч.</t>
  </si>
  <si>
    <t xml:space="preserve">ул. Юбилейная, д. 4, в т.ч. </t>
  </si>
  <si>
    <t>. №21</t>
  </si>
  <si>
    <t xml:space="preserve">  №23</t>
  </si>
  <si>
    <t>№38</t>
  </si>
  <si>
    <t xml:space="preserve">МКР "Сельский строитель", д. 1, в т.ч.  </t>
  </si>
  <si>
    <t>.№29</t>
  </si>
  <si>
    <t xml:space="preserve"> №49</t>
  </si>
  <si>
    <t>№52</t>
  </si>
  <si>
    <t>№53</t>
  </si>
  <si>
    <t>№58</t>
  </si>
  <si>
    <t xml:space="preserve">МКР "Сельский строитель", д. 3, в т.ч. </t>
  </si>
  <si>
    <t>1982-83</t>
  </si>
  <si>
    <t xml:space="preserve"> №19</t>
  </si>
  <si>
    <t>. №29</t>
  </si>
  <si>
    <t xml:space="preserve"> №33</t>
  </si>
  <si>
    <t xml:space="preserve"> №40</t>
  </si>
  <si>
    <t>№46</t>
  </si>
  <si>
    <t>№51</t>
  </si>
  <si>
    <t>№54</t>
  </si>
  <si>
    <t>№55</t>
  </si>
  <si>
    <t>№56</t>
  </si>
  <si>
    <t>№57</t>
  </si>
  <si>
    <t xml:space="preserve"> №59</t>
  </si>
  <si>
    <t xml:space="preserve">  №60</t>
  </si>
  <si>
    <t>№61</t>
  </si>
  <si>
    <t>№62</t>
  </si>
  <si>
    <t>№65</t>
  </si>
  <si>
    <t>№70</t>
  </si>
  <si>
    <t xml:space="preserve">  №74</t>
  </si>
  <si>
    <t>№78</t>
  </si>
  <si>
    <t>мкр. "Сельский строитель", д. 4 в  т.ч.</t>
  </si>
  <si>
    <t>№40</t>
  </si>
  <si>
    <t>мкр.  "Сельский строитель", д. 5, в т.ч.</t>
  </si>
  <si>
    <t>1991-92</t>
  </si>
  <si>
    <t>кв. №5</t>
  </si>
  <si>
    <r>
      <t>МКР "Наука", д.1, в т.ч.</t>
    </r>
    <r>
      <rPr>
        <b/>
        <vertAlign val="superscript"/>
        <sz val="10"/>
        <rFont val="Times New Roman"/>
        <family val="1"/>
        <charset val="204"/>
      </rPr>
      <t xml:space="preserve">     </t>
    </r>
  </si>
  <si>
    <t>ул. Полевая, д.4, в т.ч.</t>
  </si>
  <si>
    <t xml:space="preserve"> №7</t>
  </si>
  <si>
    <t>ул. Полевая, д. 6, в т.ч.</t>
  </si>
  <si>
    <t>ул. Октябрьская, д. 4, в т.ч.</t>
  </si>
  <si>
    <t>ул. Октябрьская, д. 4-А, в т.ч.</t>
  </si>
  <si>
    <t>ул. Октябрьская, д. 6, в т.ч.</t>
  </si>
  <si>
    <t xml:space="preserve"> №5</t>
  </si>
  <si>
    <t>ул. Журавлева, 10-А, в т.ч.</t>
  </si>
  <si>
    <t>ул. Малое садовое кольцо, д. 2, в т.ч.</t>
  </si>
  <si>
    <t>ул. Малое садовое кольцо, д. 6, в т.ч.</t>
  </si>
  <si>
    <t>ул. Малое садовое кольцо, д.16</t>
  </si>
  <si>
    <t>-</t>
  </si>
  <si>
    <t>ул. Малое садовое кольцо, д.18, в т.ч.</t>
  </si>
  <si>
    <t>ул. Полевая, д. 29</t>
  </si>
  <si>
    <t>Мкр "Наука", д. 5</t>
  </si>
  <si>
    <t xml:space="preserve"> в т.ч. кв. № 2</t>
  </si>
  <si>
    <t>Мкр "Наука", д. 20</t>
  </si>
  <si>
    <t>ул. Геологическая, д. 4</t>
  </si>
  <si>
    <t>в т.ч. кв. № 2</t>
  </si>
  <si>
    <t>ул. Геологическая, д. 9</t>
  </si>
  <si>
    <t>в т.ч. кв. № 1</t>
  </si>
  <si>
    <t>пер. Первомайский, д. 3</t>
  </si>
  <si>
    <t>в т.ч. кв. №1</t>
  </si>
  <si>
    <r>
      <t>ул. Дружба, 1</t>
    </r>
    <r>
      <rPr>
        <b/>
        <vertAlign val="superscript"/>
        <sz val="10"/>
        <rFont val="Times New Roman"/>
        <family val="1"/>
        <charset val="204"/>
      </rPr>
      <t>б</t>
    </r>
  </si>
  <si>
    <t>в т.ч. кв. №2</t>
  </si>
  <si>
    <t>ул.Дружба ,9</t>
  </si>
  <si>
    <t>в.т.ч кв.№1</t>
  </si>
  <si>
    <t>ул. Дружба, 13</t>
  </si>
  <si>
    <t>ул. Ворошилова, д. 7</t>
  </si>
  <si>
    <t>ул. Ворошилова, д. 19</t>
  </si>
  <si>
    <t>в т ч. кв . № 2</t>
  </si>
  <si>
    <t>№ 2</t>
  </si>
  <si>
    <t>ул. Школьная, д. 1</t>
  </si>
  <si>
    <t>ул. Лазо. д. 43</t>
  </si>
  <si>
    <t>ул. Лазо. д. 45</t>
  </si>
  <si>
    <t>ул. Матросова, д. 25</t>
  </si>
  <si>
    <t>ул. Матросова, д. 26</t>
  </si>
  <si>
    <t>ул. Матросова, д. 27</t>
  </si>
  <si>
    <t>ул. Матросова, д. 28</t>
  </si>
  <si>
    <t>ул. Октябрьская, д. 7, в т.ч.</t>
  </si>
  <si>
    <t>ул. Матросова, д. 12</t>
  </si>
  <si>
    <t>ул. Матросова, д. 9</t>
  </si>
  <si>
    <t>в т.ч. кв. 4</t>
  </si>
  <si>
    <t>РЕЕСТР</t>
  </si>
  <si>
    <t>№</t>
  </si>
  <si>
    <t>Общая площадь, кв.м.</t>
  </si>
  <si>
    <t>пп</t>
  </si>
  <si>
    <t>местонахождение имущества</t>
  </si>
  <si>
    <t xml:space="preserve"> ул.Учанина д. 1 </t>
  </si>
  <si>
    <t>ул.Учанина д. 2</t>
  </si>
  <si>
    <t>ул.Учанина д.4</t>
  </si>
  <si>
    <t>ул.Учанина д.4а</t>
  </si>
  <si>
    <t>ул.Учанина д.6</t>
  </si>
  <si>
    <t>ул.Учанина д. 8</t>
  </si>
  <si>
    <t>ул.Учанина д. 10</t>
  </si>
  <si>
    <r>
      <t xml:space="preserve">ул. Торговая д. 11А   </t>
    </r>
    <r>
      <rPr>
        <sz val="12"/>
        <rFont val="Times New Roman"/>
        <family val="1"/>
        <charset val="204"/>
      </rPr>
      <t>кв. № 2</t>
    </r>
  </si>
  <si>
    <t>1983</t>
  </si>
  <si>
    <t xml:space="preserve"> ул.Торговая д. 11-Б</t>
  </si>
  <si>
    <t>№  7</t>
  </si>
  <si>
    <t>№ 10</t>
  </si>
  <si>
    <t xml:space="preserve"> ул.Торговая д. 13а</t>
  </si>
  <si>
    <t xml:space="preserve"> ул.Торговая д. 14 </t>
  </si>
  <si>
    <t xml:space="preserve"> ул.Торговая д. 17 </t>
  </si>
  <si>
    <t xml:space="preserve"> ул.Торговая д. 18 </t>
  </si>
  <si>
    <t xml:space="preserve"> ул.Торговая д. 18 а</t>
  </si>
  <si>
    <t xml:space="preserve"> ул.Торговая д. 20 </t>
  </si>
  <si>
    <t xml:space="preserve"> ул.Торговая д. 22</t>
  </si>
  <si>
    <t xml:space="preserve"> ул.Торговая д. 24</t>
  </si>
  <si>
    <t xml:space="preserve"> ул.Торговая д. 26</t>
  </si>
  <si>
    <t xml:space="preserve"> ул.Торговая д. 28</t>
  </si>
  <si>
    <t xml:space="preserve"> ул.Торговая д. 30</t>
  </si>
  <si>
    <t xml:space="preserve"> ул.Торговая д. 36</t>
  </si>
  <si>
    <t>Железнодорожная 14</t>
  </si>
  <si>
    <t xml:space="preserve">№2      </t>
  </si>
  <si>
    <t>ул.Горького д. 2</t>
  </si>
  <si>
    <t>ул.Горького д. 3</t>
  </si>
  <si>
    <t>ул.Горького д. 3а</t>
  </si>
  <si>
    <t>ул.Горького д. 5</t>
  </si>
  <si>
    <t>ул.Горького д. 5а</t>
  </si>
  <si>
    <t>ул.Горького д.6</t>
  </si>
  <si>
    <t>ул.Горького д.8</t>
  </si>
  <si>
    <t>ул.Горького д.10</t>
  </si>
  <si>
    <t>ул.Горького д.11</t>
  </si>
  <si>
    <t>ул.Горького д. 11а</t>
  </si>
  <si>
    <t>ул.Горького д. 13</t>
  </si>
  <si>
    <t>ул.Горького д.16</t>
  </si>
  <si>
    <t>ул.Горького д.17</t>
  </si>
  <si>
    <t>ул.Горького д.18</t>
  </si>
  <si>
    <t>ул.Горького д.21</t>
  </si>
  <si>
    <t>ул.Горького д.23</t>
  </si>
  <si>
    <t>ул.Горького д.25</t>
  </si>
  <si>
    <t>ул.Горького д.27</t>
  </si>
  <si>
    <t>№49</t>
  </si>
  <si>
    <t>№60</t>
  </si>
  <si>
    <t>№67</t>
  </si>
  <si>
    <t>№71</t>
  </si>
  <si>
    <t>№72</t>
  </si>
  <si>
    <t>ул.50лет Октября д.11</t>
  </si>
  <si>
    <t>ул.50лет Октября д.13</t>
  </si>
  <si>
    <t>ул.50лет Октября д.15</t>
  </si>
  <si>
    <t>ул.50лет Октября д.28</t>
  </si>
  <si>
    <t>ул.50лет Октября д.30</t>
  </si>
  <si>
    <t>ул.50лет Октября д.32</t>
  </si>
  <si>
    <t>ул.50лет Октября д.56</t>
  </si>
  <si>
    <t>ул.Калинина д.1</t>
  </si>
  <si>
    <t>№ 17</t>
  </si>
  <si>
    <t>№ 28</t>
  </si>
  <si>
    <t>№ 29</t>
  </si>
  <si>
    <t>№ 44</t>
  </si>
  <si>
    <t>№ 49</t>
  </si>
  <si>
    <t>№ 60</t>
  </si>
  <si>
    <t>№ 69</t>
  </si>
  <si>
    <t>№ 71</t>
  </si>
  <si>
    <t>№ 75</t>
  </si>
  <si>
    <t>№ 76</t>
  </si>
  <si>
    <t>ул.Калинина д.3</t>
  </si>
  <si>
    <t>№85</t>
  </si>
  <si>
    <t>ул.Калинина д.5</t>
  </si>
  <si>
    <t>№84</t>
  </si>
  <si>
    <t>ул.Шахтерская д.1</t>
  </si>
  <si>
    <t>ул.Шахтерская д.1а</t>
  </si>
  <si>
    <t>ул.Шахтерская д.2</t>
  </si>
  <si>
    <t>ул.Шахтерская д.3</t>
  </si>
  <si>
    <t>ул.Шахтерская д.3а</t>
  </si>
  <si>
    <t>ул.Шахтерская д.4</t>
  </si>
  <si>
    <t>ул.Шахтерская д.5</t>
  </si>
  <si>
    <t>ул.Шахтерская д.6</t>
  </si>
  <si>
    <t>ул.Шахтерская д.8</t>
  </si>
  <si>
    <t>ул. Центральная д. 3</t>
  </si>
  <si>
    <t>ул.Центральная д.7</t>
  </si>
  <si>
    <t>ул.Спортивная д.15</t>
  </si>
  <si>
    <t>ул.Профсоюзная д.13</t>
  </si>
  <si>
    <t xml:space="preserve">№1     </t>
  </si>
  <si>
    <t>ул.Профсоюзная д.35</t>
  </si>
  <si>
    <r>
      <t xml:space="preserve">ул.Молодежная д.15  </t>
    </r>
    <r>
      <rPr>
        <sz val="12"/>
        <rFont val="Times New Roman"/>
        <family val="1"/>
        <charset val="204"/>
      </rPr>
      <t xml:space="preserve"> кв.1</t>
    </r>
  </si>
  <si>
    <t xml:space="preserve">ул.Микрорайон 1  д. 5 </t>
  </si>
  <si>
    <t>№ 1</t>
  </si>
  <si>
    <t>ул.Микрорайон 2 д.1</t>
  </si>
  <si>
    <t>ул.Микрорайон 2 д.2</t>
  </si>
  <si>
    <t>№79</t>
  </si>
  <si>
    <t>ул.Микрорайон 2 д.3</t>
  </si>
  <si>
    <t>ул.Микрорайон 2 д.4</t>
  </si>
  <si>
    <t>ул.Микрорайон 2 д.6</t>
  </si>
  <si>
    <t>ул.Микрорайон 2 д.7</t>
  </si>
  <si>
    <t>ул.Микрорайон 2 д.8</t>
  </si>
  <si>
    <t>ул.Микрорайон 2 д.9</t>
  </si>
  <si>
    <t>ул.Микрорайон 2 д.10</t>
  </si>
  <si>
    <t>ул.Микрорайон 2 д.11</t>
  </si>
  <si>
    <t>ул.Микрорайон 2 д.12</t>
  </si>
  <si>
    <t>ул.Микрорайон 2 д.13</t>
  </si>
  <si>
    <t>кв. № 2</t>
  </si>
  <si>
    <t>№1-2</t>
  </si>
  <si>
    <t>ул.Шоссейная д.14</t>
  </si>
  <si>
    <t xml:space="preserve">Амортизация </t>
  </si>
  <si>
    <t>площадь  кв.м.</t>
  </si>
  <si>
    <t>15.Воздушная линия наружного освещения протяженностью 650м</t>
  </si>
  <si>
    <t>п.г.т. Шерловая Гора,ул. Торговая</t>
  </si>
  <si>
    <t xml:space="preserve">18.Воздушная линия наружного освещения </t>
  </si>
  <si>
    <t>п.г.т. Шерловая Гора,ул.  Дружба</t>
  </si>
  <si>
    <t>02.03.2015г.</t>
  </si>
  <si>
    <t>Мун ципальный контракт</t>
  </si>
  <si>
    <t>ул. Разведочная,5</t>
  </si>
  <si>
    <t>Казна</t>
  </si>
  <si>
    <t>недвижимое</t>
  </si>
  <si>
    <t xml:space="preserve">  </t>
  </si>
  <si>
    <t>Воздушная линия наружного освещения, протяженность 540м, по ул. Калинина</t>
  </si>
  <si>
    <t>Свидетельство о государственной регистрации права, серия 75 АА № 684249 от 12.08.2015г.</t>
  </si>
  <si>
    <t>№ 3</t>
  </si>
  <si>
    <t>№ 35</t>
  </si>
  <si>
    <t>местонаождения</t>
  </si>
  <si>
    <t>РАЗДЕЛ: 6  КАЗНА</t>
  </si>
  <si>
    <t>29.06.2011г</t>
  </si>
  <si>
    <t>Свидетельство о государственной регистрации права,        75 АА        № 250261</t>
  </si>
  <si>
    <t>Свидетельство о государственной регистрации права,         75 АА          № 250260</t>
  </si>
  <si>
    <t>Свидетельство о государственной регистрации права,         75 АА          № 250262</t>
  </si>
  <si>
    <t>28.06.2011г</t>
  </si>
  <si>
    <t>Свидетельство о государственной регистрации права,         75 АА          № 250196</t>
  </si>
  <si>
    <t>Свидетельство о государственной регистрации права,         75 АА          № 250197</t>
  </si>
  <si>
    <t>75-75-05/030/2009-334</t>
  </si>
  <si>
    <t>75-75-05/030/2009-337</t>
  </si>
  <si>
    <t>75-75-05/030/2009-333</t>
  </si>
  <si>
    <t>75-75-05/030/2009-336</t>
  </si>
  <si>
    <t>75-75-05/030/2009-335</t>
  </si>
  <si>
    <t>12.08.2015г</t>
  </si>
  <si>
    <t>540м</t>
  </si>
  <si>
    <t>1900м</t>
  </si>
  <si>
    <t>650м</t>
  </si>
  <si>
    <t>Свидетельство о государственной регистрации права,              75 АА              № 684247</t>
  </si>
  <si>
    <t>75:04:110316:260</t>
  </si>
  <si>
    <t>120м</t>
  </si>
  <si>
    <t>Свидетельство о государственной регистрации права,         серия 75 АА   № 684241 .</t>
  </si>
  <si>
    <t>75:04:110329:243</t>
  </si>
  <si>
    <t>75:04:110301:614</t>
  </si>
  <si>
    <t>1030м</t>
  </si>
  <si>
    <t>26.02.2010г</t>
  </si>
  <si>
    <t>Свидетельство о государственной регистрации права,              75 АА              № 099908</t>
  </si>
  <si>
    <t>75/75-05/014/2008-280</t>
  </si>
  <si>
    <t>Свидетельство о государственной регистрации права,              75 АА              № 099906</t>
  </si>
  <si>
    <t>75/75-05/014/2008-281</t>
  </si>
  <si>
    <t>Свидетельство о государственной регистрации права,              75 АА              № 099909</t>
  </si>
  <si>
    <t>28.02.2010г</t>
  </si>
  <si>
    <t>75-75-05/014/2008-282</t>
  </si>
  <si>
    <t>400м</t>
  </si>
  <si>
    <t>Свидетельство о государственной регистрации права,              75 АА              № 110073</t>
  </si>
  <si>
    <t>75-75-05/014/2008-279</t>
  </si>
  <si>
    <t>Пост. № 844 от 14.12.2005г</t>
  </si>
  <si>
    <t>14.12.2005г</t>
  </si>
  <si>
    <t>Линии наружного освещения</t>
  </si>
  <si>
    <t>ул. 1 Мая, 9а</t>
  </si>
  <si>
    <t>ул. Ленина, напротив школы № 42</t>
  </si>
  <si>
    <t>ул. Малое Садовое Кольцо</t>
  </si>
  <si>
    <t>ул. Большое Садовое Кольцо, напротив д/с «Ладушки»</t>
  </si>
  <si>
    <t>ул. 1 Мая, 9а и ул. Ленина,1</t>
  </si>
  <si>
    <t>ул. 50 ле Октября</t>
  </si>
  <si>
    <t>1 650 м</t>
  </si>
  <si>
    <t xml:space="preserve">итого </t>
  </si>
  <si>
    <t>год ввода</t>
  </si>
  <si>
    <t>Памятник В.И.Ленину</t>
  </si>
  <si>
    <t>п.г.т. Шерловая Гора, ул.Ленина</t>
  </si>
  <si>
    <t>Памятник в честь воинов-земляков, погибших в годы Великой Отечественной войны</t>
  </si>
  <si>
    <t>п.г.т. Шерловая Гора, ул.Ленина, 11б</t>
  </si>
  <si>
    <t>Памятник в честь воинов-земляков, павших на фронтах Великой Отечественной войны</t>
  </si>
  <si>
    <t>Памятник- монумент «Металлург»</t>
  </si>
  <si>
    <t>Свалка</t>
  </si>
  <si>
    <t>п.г.т. Шерловая Гора</t>
  </si>
  <si>
    <t>24,5 га</t>
  </si>
  <si>
    <t>Дороги общего пользования</t>
  </si>
  <si>
    <t>107 га</t>
  </si>
  <si>
    <t>883м</t>
  </si>
  <si>
    <t>366 м</t>
  </si>
  <si>
    <t>710 м</t>
  </si>
  <si>
    <t>400 м</t>
  </si>
  <si>
    <t>610 м</t>
  </si>
  <si>
    <t>Распоряжение № 215 от 15.11.2017г</t>
  </si>
  <si>
    <t>п.г.т. Шерловая Гора,ул.  Калинина</t>
  </si>
  <si>
    <t>Сооружение: Воздушная линия наружного освещения, протяженность 120 м,  о</t>
  </si>
  <si>
    <t>пгт Шерловая Гора, от опоры № 3 воздушной линии наружного освещения по ул. 1 Мая до опоры № 4 воздушной линии наружного освещения по ул. Большое Садовое Кольц</t>
  </si>
  <si>
    <t>№ 14</t>
  </si>
  <si>
    <t>№ 16</t>
  </si>
  <si>
    <t>№ 19</t>
  </si>
  <si>
    <t xml:space="preserve">ИТОГО по реестру Харанор </t>
  </si>
  <si>
    <t>основание для включения</t>
  </si>
  <si>
    <t>документ</t>
  </si>
  <si>
    <t>25.10.2017г</t>
  </si>
  <si>
    <t>Распоряжение № 194 от 25.10.2017г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</si>
  <si>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16.05.2017г, 75:04:000000:954-75/005/2017-2</t>
  </si>
  <si>
    <t>Распоряжение № 273 от 28.12.2017г</t>
  </si>
  <si>
    <t>Постановление № 844</t>
  </si>
  <si>
    <t>сети наружной канализации пгт Шерловая Гора</t>
  </si>
  <si>
    <t>п.Шерловая Гора</t>
  </si>
  <si>
    <t>линии наружного освещения</t>
  </si>
  <si>
    <t>мкр. Сельский Строитель</t>
  </si>
  <si>
    <t>820 м, 17 светильников</t>
  </si>
  <si>
    <t>15 114 м</t>
  </si>
  <si>
    <t>03.07.2018г</t>
  </si>
  <si>
    <t>75:04:000000:976</t>
  </si>
  <si>
    <t>02.07.2018г</t>
  </si>
  <si>
    <t>Распоряжение от 02.07.2018г № 133</t>
  </si>
  <si>
    <t>ул. Горняцкая, 2            4-х квартирный жилой дом</t>
  </si>
  <si>
    <t>ул. Горняцкая, 3            4-х квартирный жилой дом</t>
  </si>
  <si>
    <t>ул. Горняцкая, 39            8-ми квартирный жилой дом</t>
  </si>
  <si>
    <t>ул. Горняцкая, 41            8-ми квартирный жилой дом</t>
  </si>
  <si>
    <t>кв. №28</t>
  </si>
  <si>
    <t xml:space="preserve">ул. Ленина, д. 5  </t>
  </si>
  <si>
    <t>кв. № 4</t>
  </si>
  <si>
    <t>№  31</t>
  </si>
  <si>
    <t>ул. Горняцкая, 1,               4-х квартирный жилой дом</t>
  </si>
  <si>
    <t>УТВЕРЖДАЮ</t>
  </si>
  <si>
    <t>Глава гп "Шерловогорское"</t>
  </si>
  <si>
    <t>____________  А.В.Панин</t>
  </si>
  <si>
    <t>_______________ А.В.Панин</t>
  </si>
  <si>
    <t>нежилое помещение в жилом доме по                              ул. Горняцкая д.39</t>
  </si>
  <si>
    <t>п.г.т. Шерловая гора,ул. Горняцкая,39</t>
  </si>
  <si>
    <t xml:space="preserve">                           </t>
  </si>
  <si>
    <t xml:space="preserve">                            </t>
  </si>
  <si>
    <t>Нежилое помещение ул. Октябрьская,12 (первый этаж)</t>
  </si>
  <si>
    <t xml:space="preserve">                                                                     МУНИЦИПАЛЬНОГО ЖИЛИЩНОГО ФОНДА     (Шерловая)                                     </t>
  </si>
  <si>
    <t>Забайкальский край             г. Чита,                              ул. Строителей,                        д. 92, кв. 42</t>
  </si>
  <si>
    <t>Забайкальский край             г. Чита,                            мкр. Девичья Сопка       д.46, кв. 17</t>
  </si>
  <si>
    <t>Забайкальский край             г. Чита,                              ул. Трактовая,                д.10, кв. 60</t>
  </si>
  <si>
    <t>Забайкальский край             г. Чита,                            мкр. Жилой Городок поселка Аэропорт       д.12, кв. 5</t>
  </si>
  <si>
    <t>Забайкальский край             г. Чита,                              ул. Новопутейская          д.20, кв. 83</t>
  </si>
  <si>
    <t>Забайкальский край             г. Чита,                              мкр. Осетровка,          д.10, кв. 44</t>
  </si>
  <si>
    <t>учебно-техническое здание</t>
  </si>
  <si>
    <t>казарма</t>
  </si>
  <si>
    <t>продовольственный склад</t>
  </si>
  <si>
    <t>свинарник</t>
  </si>
  <si>
    <t>пожарный водоем</t>
  </si>
  <si>
    <t>павильон</t>
  </si>
  <si>
    <t>дизельная</t>
  </si>
  <si>
    <t>23,0</t>
  </si>
  <si>
    <t>распоряжение администрации гп "Шерловогорское" от 30.12.2019г № 290</t>
  </si>
  <si>
    <t>30.12.2019г № 290</t>
  </si>
  <si>
    <t>кадастровый номер</t>
  </si>
  <si>
    <t xml:space="preserve">выписка из ЕГРН 75:04:1102506361-75/1162018-1 </t>
  </si>
  <si>
    <t>75:04:110250:361</t>
  </si>
  <si>
    <t>75:04:110103:613</t>
  </si>
  <si>
    <t>75:04:110103:612</t>
  </si>
  <si>
    <t>75:04:110103:615</t>
  </si>
  <si>
    <t>75:04:110103:614</t>
  </si>
  <si>
    <t>Свидетельство о государственной регистрации права,              75 АА              № 684454</t>
  </si>
  <si>
    <t>Сооружение электроэнергетики КТП № 1616, сооружение 1</t>
  </si>
  <si>
    <t xml:space="preserve">ул. 1 Мая, 26, </t>
  </si>
  <si>
    <t>5,8 кв.м</t>
  </si>
  <si>
    <t>75:04:110229:726</t>
  </si>
  <si>
    <t>п.г.т. Шерловая гора,ул. Щктябрьская,12</t>
  </si>
  <si>
    <t>№ 20</t>
  </si>
  <si>
    <t>п.г.т. Шерловая Гора, ул.Ленина, 11в</t>
  </si>
  <si>
    <t>п.г.т. Шерловая Гора,ул50 лет Октября, 22а</t>
  </si>
  <si>
    <t>Итого:</t>
  </si>
  <si>
    <t>Распоряжение № 242 от 11.12.2013г</t>
  </si>
  <si>
    <t>Воздушная линия наружного освещения</t>
  </si>
  <si>
    <t>участок дороги от ул. 1 Мая до ул. Дружба</t>
  </si>
  <si>
    <t>350 м, 10 опор</t>
  </si>
  <si>
    <t>Распоряжение № 127          от 27.09.2021</t>
  </si>
  <si>
    <t>Износ</t>
  </si>
  <si>
    <t>КАЗНА</t>
  </si>
  <si>
    <t>НЕЖИЛЫЕ</t>
  </si>
  <si>
    <t>ПОМЕЩЕНИЯ</t>
  </si>
  <si>
    <t>локаторы</t>
  </si>
  <si>
    <t>Нежилое помещение мкр. С-Строителю., д. 4а, пом. 2 (библиотека)</t>
  </si>
  <si>
    <t>21.07.2021 № 91</t>
  </si>
  <si>
    <t>распоряжение администрации гп "Шерловогорское" от 21.07.2021г № 91</t>
  </si>
  <si>
    <t>всего</t>
  </si>
  <si>
    <t xml:space="preserve">       основание             внесения в реестр</t>
  </si>
  <si>
    <t>кол-во   квартир</t>
  </si>
  <si>
    <t>24 - квартирный жилой дом</t>
  </si>
  <si>
    <t xml:space="preserve">Постановление главы муниципального района "Борзинский район"              от 14 декабря 2005 г.  № 844; акт приема-передачи от 14 декабря 2005 г.                                                                                                                                                                                                </t>
  </si>
  <si>
    <t xml:space="preserve">Итого квартиры            </t>
  </si>
  <si>
    <t xml:space="preserve">    1 кв</t>
  </si>
  <si>
    <t>Всего:</t>
  </si>
  <si>
    <t>15 - квартирный жилой дом</t>
  </si>
  <si>
    <t>Постановление главы муниципального района "Борзинский район"              от 14 декабря 2005 г.  № 844; акт приема-передачи от 14 декабря 2005 г.</t>
  </si>
  <si>
    <t>Итого квартиры</t>
  </si>
  <si>
    <t>3 кв.</t>
  </si>
  <si>
    <t>16 - квартирный жилой дом</t>
  </si>
  <si>
    <t>2 кв.</t>
  </si>
  <si>
    <t>Постановление от 14.12. 2005 г.  № 844; акт приема-передачи от 14 декабря 2005 г.</t>
  </si>
  <si>
    <t>16 - кв. жилой дом</t>
  </si>
  <si>
    <t>Всего</t>
  </si>
  <si>
    <t>8 - кв. жилой дом</t>
  </si>
  <si>
    <t>6 кв.</t>
  </si>
  <si>
    <t>12 - кв. жилой дом</t>
  </si>
  <si>
    <t>5 кв.</t>
  </si>
  <si>
    <t>0 кв.</t>
  </si>
  <si>
    <t>р-140 от 30.11.22</t>
  </si>
  <si>
    <t>13 - кв. жилой дом</t>
  </si>
  <si>
    <t>Постановление  № 844;       акт от 14.12. 2005 г.</t>
  </si>
  <si>
    <t>10 - кв. жилой дом</t>
  </si>
  <si>
    <t>Постановление главы м.р. "БР" от 14 декабря 2005 г.  № 844; акт приема-передачи от 14 декабря 2005 г.</t>
  </si>
  <si>
    <t>квартиры</t>
  </si>
  <si>
    <t>3а</t>
  </si>
  <si>
    <t xml:space="preserve">  9 кв.</t>
  </si>
  <si>
    <t>2 - кв. жилой дом</t>
  </si>
  <si>
    <r>
      <t xml:space="preserve">10 - кв. жилой дом           </t>
    </r>
    <r>
      <rPr>
        <b/>
        <i/>
        <sz val="12"/>
        <rFont val="Times New Roman"/>
        <family val="1"/>
        <charset val="204"/>
      </rPr>
      <t>дом признан аварийным 24.11.2006 г.</t>
    </r>
  </si>
  <si>
    <t>разобран и снесен в 2021 году</t>
  </si>
  <si>
    <r>
      <t xml:space="preserve">8 - кв. жилой дом           </t>
    </r>
    <r>
      <rPr>
        <b/>
        <i/>
        <sz val="12"/>
        <rFont val="Times New Roman"/>
        <family val="1"/>
        <charset val="204"/>
      </rPr>
      <t>дом признан аварийным 24.11.2006 г.</t>
    </r>
  </si>
  <si>
    <t>разобран и снесен в 2021г</t>
  </si>
  <si>
    <t>разобран и сненсев в 2021 году</t>
  </si>
  <si>
    <r>
      <rPr>
        <b/>
        <sz val="12"/>
        <rFont val="Times New Roman"/>
        <family val="1"/>
        <charset val="204"/>
      </rPr>
      <t xml:space="preserve"> Служебная</t>
    </r>
    <r>
      <rPr>
        <sz val="12"/>
        <rFont val="Times New Roman"/>
        <family val="1"/>
        <charset val="204"/>
      </rPr>
      <t xml:space="preserve"> №1</t>
    </r>
  </si>
  <si>
    <r>
      <rPr>
        <sz val="12"/>
        <rFont val="Times New Roman"/>
        <family val="1"/>
        <charset val="204"/>
      </rPr>
      <t>№ 4                                 (</t>
    </r>
    <r>
      <rPr>
        <sz val="10"/>
        <rFont val="Times New Roman"/>
        <family val="1"/>
        <charset val="204"/>
      </rPr>
      <t xml:space="preserve">св-во о праве наследования по закону 2011 год)           </t>
    </r>
  </si>
  <si>
    <t>Свидетельство о гос. Рг. Права от 08.06.2011г</t>
  </si>
  <si>
    <t>4 кв.</t>
  </si>
  <si>
    <r>
      <t xml:space="preserve"> 10 - кв. жилой дом     </t>
    </r>
    <r>
      <rPr>
        <b/>
        <i/>
        <sz val="12"/>
        <rFont val="Times New Roman"/>
        <family val="1"/>
        <charset val="204"/>
      </rPr>
      <t>дом признан аварийным 24.11.2014 г.</t>
    </r>
  </si>
  <si>
    <t>Постановление главы муниципального района             "Борзинский район"              от 14 декабря 2005 г.  № 844; акт приема-передачи от 14 декабря 2005 г.</t>
  </si>
  <si>
    <t>9 - кв. жилой дом</t>
  </si>
  <si>
    <t>7 кв.</t>
  </si>
  <si>
    <t>20 - кв. жилой дом</t>
  </si>
  <si>
    <t>19 - кв.жилой дом</t>
  </si>
  <si>
    <t>Постановление  № 844;       акт  от 14 декабря 2005 г.</t>
  </si>
  <si>
    <t>24 - кв. жилой дом</t>
  </si>
  <si>
    <r>
      <rPr>
        <b/>
        <sz val="10"/>
        <rFont val="Times New Roman"/>
        <family val="1"/>
        <charset val="204"/>
      </rPr>
      <t>СЛУЖЕБНАЯ</t>
    </r>
    <r>
      <rPr>
        <sz val="12"/>
        <rFont val="Times New Roman"/>
        <family val="1"/>
        <charset val="204"/>
      </rPr>
      <t xml:space="preserve">  №11</t>
    </r>
  </si>
  <si>
    <t>23 - кв. жилой дом</t>
  </si>
  <si>
    <t xml:space="preserve"> 5 кв.</t>
  </si>
  <si>
    <t>ул.50лет Октября д.1</t>
  </si>
  <si>
    <t>дом разобран и списан</t>
  </si>
  <si>
    <t>ул.50лет Октября д. 3</t>
  </si>
  <si>
    <t>3 - кв. жилой дом</t>
  </si>
  <si>
    <t>все квартиры приватизированы</t>
  </si>
  <si>
    <t>П  № 844 от 14.12.2005 г.</t>
  </si>
  <si>
    <t>Постановление  № 844           от 14.12.2005 г.                      Акт приема-передачи от 14.12.2005 г.</t>
  </si>
  <si>
    <t>4 - кв.жилой дом</t>
  </si>
  <si>
    <r>
      <t xml:space="preserve">№5  </t>
    </r>
    <r>
      <rPr>
        <b/>
        <sz val="12"/>
        <rFont val="Times New Roman"/>
        <family val="1"/>
        <charset val="204"/>
      </rPr>
      <t xml:space="preserve"> Служебная</t>
    </r>
  </si>
  <si>
    <t>89 - кв. жилой дом</t>
  </si>
  <si>
    <t>распоряжение №10 от 03.02.22</t>
  </si>
  <si>
    <t>распоряжение №140 от 30.02.11.22</t>
  </si>
  <si>
    <t>10 кв.</t>
  </si>
  <si>
    <t>85 - кв. жилой дом</t>
  </si>
  <si>
    <t>р-140 от 30.11.22г.</t>
  </si>
  <si>
    <t>11 кв.</t>
  </si>
  <si>
    <t>р-85 от 20.07.22г.</t>
  </si>
  <si>
    <t>Служебная    №60</t>
  </si>
  <si>
    <t>8 кв.</t>
  </si>
  <si>
    <t>постановление № 844            от 14.12.2005 г.;                            акт  от 14.12.2005 г.</t>
  </si>
  <si>
    <t>18 - кв жилой дом</t>
  </si>
  <si>
    <t>1  кв.</t>
  </si>
  <si>
    <t>р-140от 30.11.22</t>
  </si>
  <si>
    <r>
      <rPr>
        <b/>
        <sz val="12"/>
        <rFont val="Times New Roman"/>
        <family val="1"/>
        <charset val="204"/>
      </rPr>
      <t xml:space="preserve">Служебная </t>
    </r>
    <r>
      <rPr>
        <sz val="12"/>
        <rFont val="Times New Roman"/>
        <family val="1"/>
        <charset val="204"/>
      </rPr>
      <t xml:space="preserve">     №22</t>
    </r>
  </si>
  <si>
    <t>подвальное помещение</t>
  </si>
  <si>
    <t>итого квартры:</t>
  </si>
  <si>
    <t>Постановление главы муниципального района "Борзинский район"              от 14 декабря 2005 г.  № 844; акт от 14 декабря 2005 г.</t>
  </si>
  <si>
    <t>р-140 от 30.11.22г. №1</t>
  </si>
  <si>
    <t xml:space="preserve">решение Борзинского </t>
  </si>
  <si>
    <t>городского суда</t>
  </si>
  <si>
    <t>февраль-март 2008 г.</t>
  </si>
  <si>
    <t>итого квартиры</t>
  </si>
  <si>
    <t>19 кв.</t>
  </si>
  <si>
    <t>90 - кв. жилой дом</t>
  </si>
  <si>
    <t>9 кв.</t>
  </si>
  <si>
    <t>60 - кв. жилой дом</t>
  </si>
  <si>
    <t>80 - кв. жилой дом</t>
  </si>
  <si>
    <t>решение Борзинского городского суда       Читинской области                               апрель 2008 г.</t>
  </si>
  <si>
    <t>7кв.</t>
  </si>
  <si>
    <t>Служебная                 №2</t>
  </si>
  <si>
    <t>9  кв.</t>
  </si>
  <si>
    <t>78 - кв. жилой дом</t>
  </si>
  <si>
    <t xml:space="preserve">квартиры детям-сиротам    2012 г.                № 41      </t>
  </si>
  <si>
    <t>13 кв.</t>
  </si>
  <si>
    <t>84 - кв. жилой дом</t>
  </si>
  <si>
    <t>Постановление главы муниципального района "Борзинский район"              от 30 декабря 2005 г.  № 940; приложение № 2 к акту приема-передачи                   от 30 декабря 2005 г.</t>
  </si>
  <si>
    <t>Служебная          55</t>
  </si>
  <si>
    <t>итого  квартиры:</t>
  </si>
  <si>
    <t>88 - кв. жилой дом</t>
  </si>
  <si>
    <t>р-140 от 30.11.22.</t>
  </si>
  <si>
    <t>32 - кв. жилой дом</t>
  </si>
  <si>
    <t>итого:</t>
  </si>
  <si>
    <r>
      <t>5 кв</t>
    </r>
    <r>
      <rPr>
        <sz val="12"/>
        <rFont val="Times New Roman"/>
        <family val="1"/>
        <charset val="204"/>
      </rPr>
      <t>.</t>
    </r>
  </si>
  <si>
    <t>Всего без балк.</t>
  </si>
  <si>
    <t xml:space="preserve">Ст.Шерловая,ул.Линейная д.6а </t>
  </si>
  <si>
    <t>Свидетельство о гос. Рег. Права от 18.11.2011г</t>
  </si>
  <si>
    <t xml:space="preserve">Ст.Шерловая,ул.Линейная д.36 </t>
  </si>
  <si>
    <t>Ст.Шерловая,ул.Линейная д.59</t>
  </si>
  <si>
    <t>Ст.Шерловая,ул.Линейная д.63а</t>
  </si>
  <si>
    <t>Выписка из ЕГРН от 16.01.2019г</t>
  </si>
  <si>
    <t>2кв.</t>
  </si>
  <si>
    <t>Свидетельство о гос.рег. Права от 24.06.2015г</t>
  </si>
  <si>
    <t>Решение суда  от 21.07.2016г</t>
  </si>
  <si>
    <r>
      <t>Итого</t>
    </r>
    <r>
      <rPr>
        <sz val="12"/>
        <rFont val="Times New Roman"/>
        <family val="1"/>
        <charset val="204"/>
      </rPr>
      <t xml:space="preserve"> </t>
    </r>
  </si>
  <si>
    <t>2 кв</t>
  </si>
  <si>
    <t>квартиры по переселению</t>
  </si>
  <si>
    <t>Выписка из ЕГРН от 02.10.2019         р-140 от 30.11.22г.</t>
  </si>
  <si>
    <t>Выписка из ЕГРН от 02.10.2019</t>
  </si>
  <si>
    <t>Выписка из ЕГРН от 15.10.2019</t>
  </si>
  <si>
    <t>Выписка из ЕГРН от 22.10.2019</t>
  </si>
  <si>
    <t>Забайкальский край             г. Чита,                              ул. Новопутейская          д.20, кв. 45</t>
  </si>
  <si>
    <t>итого по Чите</t>
  </si>
  <si>
    <t>18.05.2022г</t>
  </si>
  <si>
    <t>Распоряжение № 52 от 18.05.2022г</t>
  </si>
  <si>
    <t>Количество квартир</t>
  </si>
  <si>
    <t>а) многоэтажные дома</t>
  </si>
  <si>
    <t>1 кв</t>
  </si>
  <si>
    <t>*</t>
  </si>
  <si>
    <t>р-85 от 20.07.22</t>
  </si>
  <si>
    <t>Служебная     №25</t>
  </si>
  <si>
    <t>14 кв.</t>
  </si>
  <si>
    <t>р-13 от 17.01.23</t>
  </si>
  <si>
    <t>ул. 1 Мая, д. 8 в т.ч.</t>
  </si>
  <si>
    <t xml:space="preserve">все приватизированы </t>
  </si>
  <si>
    <t>Служебная       кв. №48</t>
  </si>
  <si>
    <t>ул. 1 Мая, д.18, в т.ч.</t>
  </si>
  <si>
    <t>Итого :</t>
  </si>
  <si>
    <t>р-12 от 17.01.23</t>
  </si>
  <si>
    <t>кв. детям-сиротам  2012 г.                 №53</t>
  </si>
  <si>
    <t xml:space="preserve"> №63</t>
  </si>
  <si>
    <t>ул. Дзержинского, д. 13, в т.ч.</t>
  </si>
  <si>
    <t>Коридоры, лестничные марши</t>
  </si>
  <si>
    <t>7  кв.</t>
  </si>
  <si>
    <t>4  кв.</t>
  </si>
  <si>
    <t>15 кв.</t>
  </si>
  <si>
    <t>Служебная       №26</t>
  </si>
  <si>
    <t>Служебная      №30</t>
  </si>
  <si>
    <t>40  кв.</t>
  </si>
  <si>
    <t>дом 4а                                                       № 1а</t>
  </si>
  <si>
    <t>12 кв.</t>
  </si>
  <si>
    <t>кв. детям-сиротам 2011 г.                 № 59</t>
  </si>
  <si>
    <t>12  кв.</t>
  </si>
  <si>
    <t>коридоры</t>
  </si>
  <si>
    <t>кв. №8</t>
  </si>
  <si>
    <t xml:space="preserve"> кв. №4</t>
  </si>
  <si>
    <t>кв. №4</t>
  </si>
  <si>
    <t>ул. Строительная, д. 11-А, в т.ч.</t>
  </si>
  <si>
    <t>кв. №2</t>
  </si>
  <si>
    <t xml:space="preserve">КОТТЕДЖИ БЛАГОУСТРОЕННЫЕ </t>
  </si>
  <si>
    <t>р-85от 20.07.22</t>
  </si>
  <si>
    <t xml:space="preserve">Итого </t>
  </si>
  <si>
    <t>ул. Матросова, д. 1</t>
  </si>
  <si>
    <t>в т.ч. № 1</t>
  </si>
  <si>
    <t>итого</t>
  </si>
  <si>
    <t xml:space="preserve">1 кв. </t>
  </si>
  <si>
    <t>ЧАСТИЧНО БЛАГОУСТРОЕННОЕ ЖИЛЬЕ</t>
  </si>
  <si>
    <t>8  кв.</t>
  </si>
  <si>
    <t xml:space="preserve">ВСЕГО ПО РЕЕСТРУ ШЕРЛОВАЯ </t>
  </si>
  <si>
    <r>
      <rPr>
        <b/>
        <sz val="18"/>
        <color theme="1"/>
        <rFont val="Times New Roman"/>
        <family val="1"/>
        <charset val="204"/>
      </rPr>
      <t>РАЗДЕЛ 1</t>
    </r>
    <r>
      <rPr>
        <b/>
        <sz val="16"/>
        <color theme="1"/>
        <rFont val="Times New Roman"/>
        <family val="1"/>
        <charset val="204"/>
      </rPr>
      <t>:  КАЗНА  Сведения о муниципальном недвижимом имуществе на 1 апреля 2023 г.</t>
    </r>
  </si>
  <si>
    <t>РАЗДЕЛ 3:  КАЗНА  Сведения о нежелых помещениях на 1 апреля 2023г.</t>
  </si>
  <si>
    <t xml:space="preserve">Стоимость </t>
  </si>
  <si>
    <t>остаточная стоимость  (руб.)</t>
  </si>
  <si>
    <t>МУНИЦИПАЛЬНОГО ЖИЛИЩНОГО ФОНДА (Харанор)по состоянию на 01.04.2023г</t>
  </si>
  <si>
    <t xml:space="preserve">стоимость руб.                  </t>
  </si>
  <si>
    <t xml:space="preserve">  Сведения о ином имуществе  на 1 апреля  2023г.</t>
  </si>
  <si>
    <t xml:space="preserve"> (руб)</t>
  </si>
  <si>
    <t xml:space="preserve">                                                                                                                                          по состоянию на 01.04.2023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</si>
</sst>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#,##0.00_р_."/>
    <numFmt numFmtId="165" formatCode="#,##0.0"/>
    <numFmt numFmtId="166" formatCode="0.0"/>
    <numFmt numFmtId="167" formatCode="#,##0.00_ ;\-#,##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rgb="FFFF0000"/>
      </top>
      <bottom style="thin">
        <color auto="1"/>
      </bottom>
      <diagonal/>
    </border>
    <border>
      <left/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</cellStyleXfs>
  <cellXfs count="562">
    <xf numFmtId="0" fontId="0" fillId="0" borderId="0" xfId="0"/>
    <xf numFmtId="0" fontId="0" fillId="0" borderId="0" xfId="0" applyAlignment="1"/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" fontId="10" fillId="0" borderId="0" xfId="0" applyNumberFormat="1" applyFont="1"/>
    <xf numFmtId="0" fontId="10" fillId="0" borderId="0" xfId="0" applyFont="1" applyAlignment="1">
      <alignment vertical="top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6" fillId="4" borderId="0" xfId="0" applyFont="1" applyFill="1"/>
    <xf numFmtId="0" fontId="0" fillId="2" borderId="0" xfId="0" applyFill="1"/>
    <xf numFmtId="0" fontId="0" fillId="0" borderId="0" xfId="0" applyBorder="1"/>
    <xf numFmtId="0" fontId="1" fillId="0" borderId="0" xfId="0" applyFont="1" applyBorder="1"/>
    <xf numFmtId="0" fontId="10" fillId="0" borderId="9" xfId="0" applyFont="1" applyFill="1" applyBorder="1" applyAlignment="1">
      <alignment wrapText="1"/>
    </xf>
    <xf numFmtId="0" fontId="10" fillId="0" borderId="9" xfId="0" applyFont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10" fillId="0" borderId="9" xfId="0" applyFont="1" applyBorder="1"/>
    <xf numFmtId="0" fontId="10" fillId="0" borderId="10" xfId="0" applyFont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vertical="top"/>
    </xf>
    <xf numFmtId="0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17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/>
    </xf>
    <xf numFmtId="0" fontId="10" fillId="0" borderId="19" xfId="0" applyFont="1" applyBorder="1"/>
    <xf numFmtId="0" fontId="0" fillId="2" borderId="0" xfId="0" applyFill="1" applyBorder="1"/>
    <xf numFmtId="0" fontId="6" fillId="4" borderId="0" xfId="0" applyFont="1" applyFill="1" applyBorder="1"/>
    <xf numFmtId="0" fontId="0" fillId="0" borderId="0" xfId="0" applyAlignment="1"/>
    <xf numFmtId="4" fontId="4" fillId="0" borderId="19" xfId="0" applyNumberFormat="1" applyFont="1" applyFill="1" applyBorder="1" applyAlignment="1">
      <alignment horizontal="left" vertical="top" wrapText="1"/>
    </xf>
    <xf numFmtId="0" fontId="10" fillId="0" borderId="19" xfId="0" applyFont="1" applyFill="1" applyBorder="1"/>
    <xf numFmtId="0" fontId="10" fillId="0" borderId="19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wrapText="1"/>
    </xf>
    <xf numFmtId="0" fontId="4" fillId="0" borderId="19" xfId="0" applyNumberFormat="1" applyFont="1" applyFill="1" applyBorder="1" applyAlignment="1">
      <alignment horizontal="right"/>
    </xf>
    <xf numFmtId="0" fontId="10" fillId="0" borderId="19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/>
    <xf numFmtId="0" fontId="10" fillId="0" borderId="19" xfId="0" applyFont="1" applyBorder="1" applyAlignment="1"/>
    <xf numFmtId="0" fontId="8" fillId="0" borderId="19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vertical="top"/>
    </xf>
    <xf numFmtId="0" fontId="10" fillId="0" borderId="19" xfId="0" applyFont="1" applyFill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 wrapText="1"/>
    </xf>
    <xf numFmtId="0" fontId="9" fillId="0" borderId="24" xfId="0" applyFont="1" applyBorder="1"/>
    <xf numFmtId="165" fontId="11" fillId="0" borderId="24" xfId="0" applyNumberFormat="1" applyFont="1" applyFill="1" applyBorder="1" applyAlignment="1">
      <alignment horizontal="center" vertical="top" wrapText="1"/>
    </xf>
    <xf numFmtId="165" fontId="4" fillId="0" borderId="24" xfId="0" applyNumberFormat="1" applyFont="1" applyFill="1" applyBorder="1" applyAlignment="1">
      <alignment horizontal="center" vertical="top" wrapText="1"/>
    </xf>
    <xf numFmtId="0" fontId="10" fillId="0" borderId="24" xfId="0" applyFont="1" applyBorder="1"/>
    <xf numFmtId="0" fontId="4" fillId="0" borderId="2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right" vertical="top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right" vertical="top" wrapText="1"/>
    </xf>
    <xf numFmtId="0" fontId="5" fillId="0" borderId="24" xfId="0" applyNumberFormat="1" applyFont="1" applyFill="1" applyBorder="1" applyAlignment="1">
      <alignment horizontal="left" wrapText="1"/>
    </xf>
    <xf numFmtId="0" fontId="5" fillId="0" borderId="24" xfId="0" applyNumberFormat="1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wrapText="1"/>
    </xf>
    <xf numFmtId="4" fontId="4" fillId="0" borderId="24" xfId="0" applyNumberFormat="1" applyFont="1" applyFill="1" applyBorder="1" applyAlignment="1">
      <alignment horizontal="right" wrapText="1"/>
    </xf>
    <xf numFmtId="0" fontId="10" fillId="0" borderId="16" xfId="0" applyFont="1" applyBorder="1" applyAlignment="1">
      <alignment horizontal="center" vertical="center" wrapText="1"/>
    </xf>
    <xf numFmtId="4" fontId="10" fillId="0" borderId="24" xfId="0" applyNumberFormat="1" applyFont="1" applyBorder="1"/>
    <xf numFmtId="0" fontId="10" fillId="0" borderId="16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14" fontId="3" fillId="0" borderId="24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64" fontId="10" fillId="0" borderId="24" xfId="0" applyNumberFormat="1" applyFont="1" applyBorder="1" applyAlignment="1">
      <alignment horizontal="right"/>
    </xf>
    <xf numFmtId="4" fontId="3" fillId="0" borderId="24" xfId="0" applyNumberFormat="1" applyFont="1" applyBorder="1"/>
    <xf numFmtId="164" fontId="3" fillId="0" borderId="24" xfId="0" applyNumberFormat="1" applyFont="1" applyBorder="1"/>
    <xf numFmtId="4" fontId="4" fillId="0" borderId="2" xfId="0" applyNumberFormat="1" applyFont="1" applyFill="1" applyBorder="1" applyAlignment="1">
      <alignment horizontal="left" vertical="top" wrapText="1"/>
    </xf>
    <xf numFmtId="44" fontId="11" fillId="0" borderId="9" xfId="2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wrapText="1"/>
    </xf>
    <xf numFmtId="0" fontId="0" fillId="0" borderId="24" xfId="0" applyFill="1" applyBorder="1"/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right" wrapText="1"/>
    </xf>
    <xf numFmtId="4" fontId="4" fillId="0" borderId="24" xfId="0" applyNumberFormat="1" applyFont="1" applyFill="1" applyBorder="1" applyAlignment="1">
      <alignment horizontal="left" vertical="top" wrapText="1"/>
    </xf>
    <xf numFmtId="0" fontId="10" fillId="0" borderId="24" xfId="0" applyFont="1" applyFill="1" applyBorder="1" applyAlignment="1"/>
    <xf numFmtId="14" fontId="10" fillId="0" borderId="24" xfId="0" applyNumberFormat="1" applyFont="1" applyFill="1" applyBorder="1" applyAlignment="1">
      <alignment vertical="top" wrapText="1"/>
    </xf>
    <xf numFmtId="0" fontId="10" fillId="0" borderId="24" xfId="0" applyFont="1" applyBorder="1" applyAlignment="1"/>
    <xf numFmtId="0" fontId="10" fillId="0" borderId="24" xfId="0" applyFont="1" applyBorder="1" applyAlignment="1">
      <alignment horizontal="left" vertical="top" wrapText="1"/>
    </xf>
    <xf numFmtId="3" fontId="5" fillId="0" borderId="24" xfId="0" applyNumberFormat="1" applyFont="1" applyFill="1" applyBorder="1" applyAlignment="1">
      <alignment horizontal="right" wrapText="1"/>
    </xf>
    <xf numFmtId="0" fontId="9" fillId="0" borderId="2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/>
    <xf numFmtId="0" fontId="10" fillId="0" borderId="6" xfId="0" applyFont="1" applyFill="1" applyBorder="1" applyAlignment="1">
      <alignment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44" fontId="11" fillId="0" borderId="28" xfId="21" applyFont="1" applyFill="1" applyBorder="1" applyAlignment="1"/>
    <xf numFmtId="44" fontId="11" fillId="0" borderId="29" xfId="21" applyFont="1" applyFill="1" applyBorder="1" applyAlignment="1"/>
    <xf numFmtId="0" fontId="11" fillId="0" borderId="3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vertical="top" wrapText="1"/>
    </xf>
    <xf numFmtId="4" fontId="11" fillId="0" borderId="24" xfId="0" applyNumberFormat="1" applyFont="1" applyFill="1" applyBorder="1" applyAlignment="1">
      <alignment horizontal="center" vertical="top" wrapText="1"/>
    </xf>
    <xf numFmtId="4" fontId="0" fillId="0" borderId="24" xfId="0" applyNumberFormat="1" applyFill="1" applyBorder="1"/>
    <xf numFmtId="0" fontId="4" fillId="4" borderId="24" xfId="0" applyFont="1" applyFill="1" applyBorder="1" applyAlignment="1">
      <alignment horizontal="right" vertical="top" wrapText="1"/>
    </xf>
    <xf numFmtId="0" fontId="19" fillId="0" borderId="24" xfId="0" applyFont="1" applyFill="1" applyBorder="1" applyAlignment="1">
      <alignment horizontal="center"/>
    </xf>
    <xf numFmtId="0" fontId="4" fillId="0" borderId="24" xfId="0" applyFont="1" applyBorder="1"/>
    <xf numFmtId="0" fontId="4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4" xfId="0" applyFont="1" applyBorder="1" applyAlignment="1">
      <alignment vertical="top" wrapText="1"/>
    </xf>
    <xf numFmtId="0" fontId="7" fillId="0" borderId="24" xfId="0" applyFont="1" applyBorder="1" applyAlignment="1">
      <alignment horizontal="right" vertical="top" wrapText="1"/>
    </xf>
    <xf numFmtId="3" fontId="7" fillId="0" borderId="24" xfId="0" applyNumberFormat="1" applyFont="1" applyBorder="1" applyAlignment="1">
      <alignment horizontal="right" vertical="top" wrapText="1"/>
    </xf>
    <xf numFmtId="3" fontId="7" fillId="0" borderId="24" xfId="0" applyNumberFormat="1" applyFont="1" applyBorder="1"/>
    <xf numFmtId="3" fontId="7" fillId="0" borderId="24" xfId="0" applyNumberFormat="1" applyFont="1" applyBorder="1" applyAlignment="1">
      <alignment wrapText="1"/>
    </xf>
    <xf numFmtId="0" fontId="15" fillId="0" borderId="24" xfId="0" applyFont="1" applyBorder="1"/>
    <xf numFmtId="3" fontId="7" fillId="0" borderId="24" xfId="0" applyNumberFormat="1" applyFont="1" applyBorder="1" applyAlignment="1">
      <alignment vertical="top" wrapText="1"/>
    </xf>
    <xf numFmtId="0" fontId="7" fillId="0" borderId="24" xfId="0" applyFont="1" applyBorder="1"/>
    <xf numFmtId="0" fontId="15" fillId="0" borderId="24" xfId="0" applyFont="1" applyFill="1" applyBorder="1" applyAlignment="1">
      <alignment horizontal="center"/>
    </xf>
    <xf numFmtId="0" fontId="15" fillId="0" borderId="24" xfId="0" applyFont="1" applyFill="1" applyBorder="1"/>
    <xf numFmtId="0" fontId="15" fillId="0" borderId="24" xfId="0" applyFont="1" applyBorder="1" applyAlignment="1">
      <alignment horizontal="right" vertical="top" wrapText="1"/>
    </xf>
    <xf numFmtId="0" fontId="4" fillId="0" borderId="24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right"/>
    </xf>
    <xf numFmtId="3" fontId="4" fillId="0" borderId="24" xfId="0" applyNumberFormat="1" applyFont="1" applyBorder="1"/>
    <xf numFmtId="0" fontId="4" fillId="0" borderId="24" xfId="0" applyFont="1" applyBorder="1" applyAlignment="1">
      <alignment horizontal="right" vertical="center"/>
    </xf>
    <xf numFmtId="0" fontId="4" fillId="0" borderId="24" xfId="0" applyFont="1" applyFill="1" applyBorder="1"/>
    <xf numFmtId="0" fontId="7" fillId="0" borderId="24" xfId="0" applyFont="1" applyFill="1" applyBorder="1"/>
    <xf numFmtId="0" fontId="4" fillId="0" borderId="24" xfId="0" applyFont="1" applyFill="1" applyBorder="1" applyAlignment="1">
      <alignment horizontal="right"/>
    </xf>
    <xf numFmtId="3" fontId="15" fillId="0" borderId="24" xfId="0" applyNumberFormat="1" applyFont="1" applyFill="1" applyBorder="1"/>
    <xf numFmtId="3" fontId="7" fillId="0" borderId="24" xfId="0" applyNumberFormat="1" applyFont="1" applyFill="1" applyBorder="1"/>
    <xf numFmtId="2" fontId="5" fillId="0" borderId="24" xfId="0" applyNumberFormat="1" applyFont="1" applyFill="1" applyBorder="1"/>
    <xf numFmtId="0" fontId="10" fillId="0" borderId="24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left" wrapText="1"/>
    </xf>
    <xf numFmtId="4" fontId="9" fillId="0" borderId="22" xfId="0" applyNumberFormat="1" applyFont="1" applyFill="1" applyBorder="1" applyAlignment="1"/>
    <xf numFmtId="3" fontId="9" fillId="0" borderId="22" xfId="0" applyNumberFormat="1" applyFont="1" applyFill="1" applyBorder="1" applyAlignment="1"/>
    <xf numFmtId="4" fontId="9" fillId="0" borderId="24" xfId="0" applyNumberFormat="1" applyFont="1" applyFill="1" applyBorder="1" applyAlignment="1">
      <alignment horizontal="center" wrapText="1"/>
    </xf>
    <xf numFmtId="3" fontId="9" fillId="0" borderId="22" xfId="0" applyNumberFormat="1" applyFont="1" applyFill="1" applyBorder="1" applyAlignment="1">
      <alignment horizontal="left"/>
    </xf>
    <xf numFmtId="0" fontId="11" fillId="0" borderId="24" xfId="0" applyFont="1" applyFill="1" applyBorder="1" applyAlignment="1">
      <alignment horizontal="right" vertical="top" wrapText="1"/>
    </xf>
    <xf numFmtId="0" fontId="11" fillId="0" borderId="24" xfId="0" applyFont="1" applyFill="1" applyBorder="1" applyAlignment="1">
      <alignment horizontal="left" vertical="top" wrapText="1"/>
    </xf>
    <xf numFmtId="165" fontId="0" fillId="0" borderId="0" xfId="0" applyNumberFormat="1"/>
    <xf numFmtId="166" fontId="11" fillId="0" borderId="24" xfId="0" applyNumberFormat="1" applyFont="1" applyFill="1" applyBorder="1" applyAlignment="1">
      <alignment horizontal="center" vertical="top" wrapText="1"/>
    </xf>
    <xf numFmtId="166" fontId="4" fillId="0" borderId="24" xfId="0" applyNumberFormat="1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right" vertical="top" wrapText="1"/>
    </xf>
    <xf numFmtId="3" fontId="4" fillId="0" borderId="24" xfId="0" applyNumberFormat="1" applyFont="1" applyFill="1" applyBorder="1"/>
    <xf numFmtId="3" fontId="7" fillId="0" borderId="24" xfId="0" applyNumberFormat="1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9" fillId="0" borderId="0" xfId="0" applyFont="1" applyAlignment="1"/>
    <xf numFmtId="0" fontId="4" fillId="0" borderId="24" xfId="0" applyNumberFormat="1" applyFont="1" applyFill="1" applyBorder="1" applyAlignment="1">
      <alignment horizontal="right" vertical="top"/>
    </xf>
    <xf numFmtId="0" fontId="15" fillId="0" borderId="0" xfId="0" applyFont="1" applyFill="1" applyAlignment="1">
      <alignment horizontal="right"/>
    </xf>
    <xf numFmtId="0" fontId="5" fillId="0" borderId="24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3" fontId="9" fillId="0" borderId="24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top" wrapText="1"/>
    </xf>
    <xf numFmtId="0" fontId="26" fillId="0" borderId="0" xfId="0" applyFont="1" applyAlignment="1"/>
    <xf numFmtId="0" fontId="27" fillId="0" borderId="0" xfId="0" applyFont="1"/>
    <xf numFmtId="0" fontId="7" fillId="0" borderId="24" xfId="0" applyFont="1" applyFill="1" applyBorder="1" applyAlignment="1">
      <alignment horizontal="right" vertical="top" wrapText="1"/>
    </xf>
    <xf numFmtId="3" fontId="7" fillId="0" borderId="24" xfId="0" applyNumberFormat="1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vertical="top" wrapText="1"/>
    </xf>
    <xf numFmtId="0" fontId="21" fillId="0" borderId="0" xfId="0" applyFont="1" applyBorder="1"/>
    <xf numFmtId="0" fontId="21" fillId="0" borderId="0" xfId="0" applyFont="1"/>
    <xf numFmtId="0" fontId="10" fillId="0" borderId="21" xfId="0" applyFont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4" fontId="4" fillId="0" borderId="24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top" wrapText="1"/>
    </xf>
    <xf numFmtId="0" fontId="0" fillId="0" borderId="24" xfId="0" applyFill="1" applyBorder="1" applyAlignment="1"/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/>
    <xf numFmtId="0" fontId="0" fillId="0" borderId="24" xfId="0" applyBorder="1" applyAlignment="1"/>
    <xf numFmtId="0" fontId="3" fillId="0" borderId="19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vertical="top"/>
    </xf>
    <xf numFmtId="0" fontId="10" fillId="0" borderId="24" xfId="0" applyFont="1" applyBorder="1" applyAlignment="1">
      <alignment vertical="top"/>
    </xf>
    <xf numFmtId="0" fontId="10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3" fillId="0" borderId="22" xfId="0" applyNumberFormat="1" applyFont="1" applyFill="1" applyBorder="1" applyAlignment="1">
      <alignment horizontal="left" wrapText="1"/>
    </xf>
    <xf numFmtId="0" fontId="13" fillId="0" borderId="22" xfId="0" applyNumberFormat="1" applyFont="1" applyFill="1" applyBorder="1" applyAlignment="1">
      <alignment horizontal="right" wrapText="1"/>
    </xf>
    <xf numFmtId="0" fontId="13" fillId="0" borderId="22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left" wrapText="1"/>
    </xf>
    <xf numFmtId="0" fontId="11" fillId="0" borderId="24" xfId="0" applyNumberFormat="1" applyFont="1" applyFill="1" applyBorder="1" applyAlignment="1">
      <alignment horizontal="right" wrapText="1"/>
    </xf>
    <xf numFmtId="0" fontId="11" fillId="0" borderId="24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29" fillId="0" borderId="24" xfId="0" applyFont="1" applyBorder="1" applyAlignment="1">
      <alignment wrapText="1"/>
    </xf>
    <xf numFmtId="0" fontId="17" fillId="0" borderId="24" xfId="0" applyFont="1" applyBorder="1" applyAlignment="1"/>
    <xf numFmtId="0" fontId="12" fillId="4" borderId="24" xfId="0" applyFont="1" applyFill="1" applyBorder="1" applyAlignment="1">
      <alignment horizontal="left" vertical="top" wrapText="1"/>
    </xf>
    <xf numFmtId="0" fontId="27" fillId="0" borderId="24" xfId="0" applyFont="1" applyBorder="1"/>
    <xf numFmtId="0" fontId="17" fillId="0" borderId="24" xfId="0" applyFont="1" applyBorder="1"/>
    <xf numFmtId="0" fontId="7" fillId="0" borderId="25" xfId="0" applyNumberFormat="1" applyFont="1" applyFill="1" applyBorder="1" applyAlignment="1">
      <alignment horizontal="left" vertical="top" wrapText="1"/>
    </xf>
    <xf numFmtId="0" fontId="17" fillId="0" borderId="25" xfId="0" applyNumberFormat="1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/>
    </xf>
    <xf numFmtId="164" fontId="12" fillId="0" borderId="24" xfId="0" applyNumberFormat="1" applyFont="1" applyBorder="1" applyAlignment="1">
      <alignment horizontal="right" vertical="center"/>
    </xf>
    <xf numFmtId="164" fontId="12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wrapText="1"/>
    </xf>
    <xf numFmtId="0" fontId="17" fillId="0" borderId="24" xfId="0" applyFont="1" applyBorder="1" applyAlignment="1">
      <alignment vertical="top"/>
    </xf>
    <xf numFmtId="0" fontId="17" fillId="0" borderId="25" xfId="0" applyNumberFormat="1" applyFont="1" applyBorder="1" applyAlignment="1">
      <alignment horizontal="left" vertical="top" wrapText="1"/>
    </xf>
    <xf numFmtId="0" fontId="17" fillId="0" borderId="25" xfId="0" applyFont="1" applyBorder="1" applyAlignment="1">
      <alignment horizontal="center" vertical="top"/>
    </xf>
    <xf numFmtId="167" fontId="17" fillId="0" borderId="24" xfId="0" applyNumberFormat="1" applyFont="1" applyBorder="1" applyAlignment="1" applyProtection="1">
      <alignment horizontal="center" vertical="center"/>
      <protection locked="0"/>
    </xf>
    <xf numFmtId="164" fontId="17" fillId="0" borderId="24" xfId="0" applyNumberFormat="1" applyFont="1" applyBorder="1" applyAlignment="1">
      <alignment horizontal="center" vertical="center"/>
    </xf>
    <xf numFmtId="0" fontId="17" fillId="0" borderId="22" xfId="0" applyFont="1" applyFill="1" applyBorder="1" applyAlignment="1">
      <alignment vertical="top"/>
    </xf>
    <xf numFmtId="0" fontId="17" fillId="0" borderId="23" xfId="0" applyNumberFormat="1" applyFont="1" applyBorder="1" applyAlignment="1">
      <alignment horizontal="left" vertical="top" wrapText="1"/>
    </xf>
    <xf numFmtId="0" fontId="17" fillId="0" borderId="23" xfId="0" applyFont="1" applyBorder="1"/>
    <xf numFmtId="4" fontId="17" fillId="0" borderId="22" xfId="0" applyNumberFormat="1" applyFont="1" applyBorder="1"/>
    <xf numFmtId="14" fontId="17" fillId="0" borderId="22" xfId="0" applyNumberFormat="1" applyFont="1" applyBorder="1"/>
    <xf numFmtId="0" fontId="17" fillId="0" borderId="22" xfId="0" applyFont="1" applyBorder="1" applyAlignment="1">
      <alignment horizontal="center" wrapText="1"/>
    </xf>
    <xf numFmtId="0" fontId="17" fillId="0" borderId="22" xfId="0" applyFont="1" applyBorder="1"/>
    <xf numFmtId="0" fontId="17" fillId="0" borderId="22" xfId="0" applyFont="1" applyBorder="1" applyAlignment="1">
      <alignment vertical="center" wrapText="1"/>
    </xf>
    <xf numFmtId="0" fontId="17" fillId="0" borderId="22" xfId="0" applyFont="1" applyBorder="1" applyAlignment="1">
      <alignment wrapText="1"/>
    </xf>
    <xf numFmtId="0" fontId="12" fillId="0" borderId="24" xfId="0" applyNumberFormat="1" applyFont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horizontal="right" wrapText="1"/>
    </xf>
    <xf numFmtId="0" fontId="17" fillId="0" borderId="24" xfId="0" applyNumberFormat="1" applyFont="1" applyBorder="1" applyAlignment="1">
      <alignment horizontal="center" vertical="top" wrapText="1"/>
    </xf>
    <xf numFmtId="166" fontId="17" fillId="0" borderId="23" xfId="0" applyNumberFormat="1" applyFont="1" applyBorder="1"/>
    <xf numFmtId="0" fontId="17" fillId="0" borderId="23" xfId="0" applyFont="1" applyBorder="1" applyAlignment="1">
      <alignment horizontal="center"/>
    </xf>
    <xf numFmtId="4" fontId="30" fillId="0" borderId="3" xfId="0" applyNumberFormat="1" applyFont="1" applyBorder="1" applyAlignment="1">
      <alignment horizontal="right" vertical="center"/>
    </xf>
    <xf numFmtId="4" fontId="30" fillId="0" borderId="14" xfId="0" applyNumberFormat="1" applyFont="1" applyBorder="1" applyAlignment="1">
      <alignment horizontal="right" vertical="center"/>
    </xf>
    <xf numFmtId="14" fontId="17" fillId="0" borderId="22" xfId="0" applyNumberFormat="1" applyFont="1" applyBorder="1" applyAlignment="1">
      <alignment vertical="center" wrapText="1"/>
    </xf>
    <xf numFmtId="0" fontId="17" fillId="0" borderId="24" xfId="0" applyNumberFormat="1" applyFont="1" applyBorder="1" applyAlignment="1">
      <alignment horizontal="left" vertical="top" wrapText="1"/>
    </xf>
    <xf numFmtId="0" fontId="17" fillId="0" borderId="22" xfId="0" applyFont="1" applyBorder="1" applyAlignment="1">
      <alignment vertical="top"/>
    </xf>
    <xf numFmtId="0" fontId="12" fillId="0" borderId="23" xfId="0" applyNumberFormat="1" applyFont="1" applyBorder="1" applyAlignment="1">
      <alignment horizontal="center" vertical="top" wrapText="1"/>
    </xf>
    <xf numFmtId="166" fontId="17" fillId="0" borderId="23" xfId="0" applyNumberFormat="1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/>
    </xf>
    <xf numFmtId="0" fontId="30" fillId="0" borderId="8" xfId="0" applyFont="1" applyBorder="1" applyAlignment="1">
      <alignment horizontal="right" vertical="center"/>
    </xf>
    <xf numFmtId="0" fontId="30" fillId="0" borderId="35" xfId="0" applyFont="1" applyBorder="1" applyAlignment="1">
      <alignment horizontal="right" vertical="center"/>
    </xf>
    <xf numFmtId="0" fontId="12" fillId="0" borderId="22" xfId="0" applyNumberFormat="1" applyFont="1" applyBorder="1"/>
    <xf numFmtId="0" fontId="12" fillId="0" borderId="22" xfId="0" applyFont="1" applyBorder="1"/>
    <xf numFmtId="0" fontId="12" fillId="0" borderId="23" xfId="0" applyFont="1" applyBorder="1" applyAlignment="1">
      <alignment horizontal="center" vertical="top"/>
    </xf>
    <xf numFmtId="0" fontId="30" fillId="0" borderId="16" xfId="0" applyFont="1" applyBorder="1" applyAlignment="1">
      <alignment horizontal="right" vertical="center"/>
    </xf>
    <xf numFmtId="0" fontId="30" fillId="0" borderId="7" xfId="0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left" vertical="top" wrapText="1"/>
    </xf>
    <xf numFmtId="164" fontId="12" fillId="0" borderId="24" xfId="0" applyNumberFormat="1" applyFont="1" applyBorder="1" applyAlignment="1">
      <alignment horizontal="center" vertical="top"/>
    </xf>
    <xf numFmtId="0" fontId="29" fillId="0" borderId="24" xfId="0" applyFont="1" applyBorder="1" applyAlignment="1">
      <alignment vertical="center" wrapText="1"/>
    </xf>
    <xf numFmtId="0" fontId="12" fillId="0" borderId="24" xfId="0" applyFont="1" applyBorder="1" applyAlignment="1">
      <alignment horizontal="center" wrapText="1"/>
    </xf>
    <xf numFmtId="0" fontId="12" fillId="0" borderId="24" xfId="0" applyFont="1" applyBorder="1"/>
    <xf numFmtId="0" fontId="9" fillId="0" borderId="0" xfId="0" applyFont="1"/>
    <xf numFmtId="0" fontId="7" fillId="0" borderId="24" xfId="0" applyFont="1" applyBorder="1" applyAlignment="1">
      <alignment vertical="top" wrapText="1"/>
    </xf>
    <xf numFmtId="0" fontId="15" fillId="5" borderId="24" xfId="0" applyFont="1" applyFill="1" applyBorder="1" applyAlignment="1">
      <alignment vertical="top" wrapText="1"/>
    </xf>
    <xf numFmtId="3" fontId="15" fillId="5" borderId="24" xfId="0" applyNumberFormat="1" applyFont="1" applyFill="1" applyBorder="1" applyAlignment="1">
      <alignment wrapText="1"/>
    </xf>
    <xf numFmtId="3" fontId="15" fillId="5" borderId="24" xfId="0" applyNumberFormat="1" applyFont="1" applyFill="1" applyBorder="1"/>
    <xf numFmtId="0" fontId="15" fillId="5" borderId="24" xfId="0" applyFont="1" applyFill="1" applyBorder="1"/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wrapText="1"/>
    </xf>
    <xf numFmtId="3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5" fillId="5" borderId="24" xfId="0" applyFont="1" applyFill="1" applyBorder="1" applyAlignment="1">
      <alignment horizontal="center"/>
    </xf>
    <xf numFmtId="3" fontId="15" fillId="5" borderId="24" xfId="0" applyNumberFormat="1" applyFont="1" applyFill="1" applyBorder="1" applyAlignment="1">
      <alignment horizontal="center"/>
    </xf>
    <xf numFmtId="3" fontId="15" fillId="5" borderId="24" xfId="0" applyNumberFormat="1" applyFont="1" applyFill="1" applyBorder="1" applyAlignment="1">
      <alignment horizontal="center" wrapText="1"/>
    </xf>
    <xf numFmtId="3" fontId="15" fillId="0" borderId="24" xfId="0" applyNumberFormat="1" applyFont="1" applyFill="1" applyBorder="1" applyAlignment="1">
      <alignment horizontal="center"/>
    </xf>
    <xf numFmtId="3" fontId="15" fillId="0" borderId="24" xfId="0" applyNumberFormat="1" applyFont="1" applyFill="1" applyBorder="1" applyAlignment="1">
      <alignment horizontal="center" wrapText="1"/>
    </xf>
    <xf numFmtId="3" fontId="15" fillId="5" borderId="24" xfId="0" applyNumberFormat="1" applyFont="1" applyFill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3" fontId="15" fillId="0" borderId="24" xfId="0" applyNumberFormat="1" applyFont="1" applyFill="1" applyBorder="1" applyAlignment="1">
      <alignment vertical="top" wrapText="1"/>
    </xf>
    <xf numFmtId="3" fontId="15" fillId="0" borderId="24" xfId="0" applyNumberFormat="1" applyFont="1" applyFill="1" applyBorder="1" applyAlignment="1">
      <alignment wrapText="1"/>
    </xf>
    <xf numFmtId="0" fontId="4" fillId="0" borderId="24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right"/>
    </xf>
    <xf numFmtId="0" fontId="4" fillId="0" borderId="24" xfId="0" applyFont="1" applyFill="1" applyBorder="1" applyAlignment="1">
      <alignment wrapText="1"/>
    </xf>
    <xf numFmtId="0" fontId="4" fillId="0" borderId="24" xfId="0" applyFont="1" applyBorder="1" applyAlignment="1">
      <alignment wrapText="1"/>
    </xf>
    <xf numFmtId="49" fontId="7" fillId="0" borderId="24" xfId="0" applyNumberFormat="1" applyFont="1" applyBorder="1" applyAlignment="1">
      <alignment horizontal="right" vertical="top" wrapText="1"/>
    </xf>
    <xf numFmtId="3" fontId="15" fillId="5" borderId="24" xfId="0" applyNumberFormat="1" applyFont="1" applyFill="1" applyBorder="1" applyAlignment="1">
      <alignment horizontal="right" vertical="top" wrapText="1"/>
    </xf>
    <xf numFmtId="3" fontId="7" fillId="0" borderId="24" xfId="0" applyNumberFormat="1" applyFont="1" applyBorder="1" applyAlignment="1">
      <alignment vertical="center"/>
    </xf>
    <xf numFmtId="3" fontId="15" fillId="0" borderId="24" xfId="0" applyNumberFormat="1" applyFont="1" applyFill="1" applyBorder="1" applyAlignment="1">
      <alignment horizontal="right" vertical="top" wrapText="1"/>
    </xf>
    <xf numFmtId="0" fontId="20" fillId="0" borderId="24" xfId="0" applyFont="1" applyBorder="1" applyAlignment="1">
      <alignment wrapText="1"/>
    </xf>
    <xf numFmtId="0" fontId="4" fillId="0" borderId="24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vertical="top" wrapText="1"/>
    </xf>
    <xf numFmtId="0" fontId="4" fillId="3" borderId="24" xfId="0" applyFont="1" applyFill="1" applyBorder="1"/>
    <xf numFmtId="0" fontId="7" fillId="3" borderId="24" xfId="0" applyFont="1" applyFill="1" applyBorder="1" applyAlignment="1">
      <alignment horizontal="right" vertical="top" wrapText="1"/>
    </xf>
    <xf numFmtId="3" fontId="7" fillId="3" borderId="24" xfId="0" applyNumberFormat="1" applyFont="1" applyFill="1" applyBorder="1" applyAlignment="1">
      <alignment vertical="top" wrapText="1"/>
    </xf>
    <xf numFmtId="3" fontId="7" fillId="3" borderId="24" xfId="0" applyNumberFormat="1" applyFont="1" applyFill="1" applyBorder="1" applyAlignment="1">
      <alignment wrapText="1"/>
    </xf>
    <xf numFmtId="3" fontId="7" fillId="3" borderId="24" xfId="0" applyNumberFormat="1" applyFont="1" applyFill="1" applyBorder="1"/>
    <xf numFmtId="0" fontId="17" fillId="3" borderId="24" xfId="0" applyFont="1" applyFill="1" applyBorder="1"/>
    <xf numFmtId="0" fontId="7" fillId="3" borderId="24" xfId="0" applyFont="1" applyFill="1" applyBorder="1" applyAlignment="1">
      <alignment vertical="top" wrapText="1"/>
    </xf>
    <xf numFmtId="3" fontId="7" fillId="3" borderId="24" xfId="0" applyNumberFormat="1" applyFont="1" applyFill="1" applyBorder="1" applyAlignment="1">
      <alignment horizontal="right" vertical="top" wrapText="1"/>
    </xf>
    <xf numFmtId="0" fontId="17" fillId="3" borderId="24" xfId="0" applyFont="1" applyFill="1" applyBorder="1" applyAlignment="1">
      <alignment wrapText="1"/>
    </xf>
    <xf numFmtId="0" fontId="15" fillId="3" borderId="24" xfId="0" applyFont="1" applyFill="1" applyBorder="1" applyAlignment="1">
      <alignment vertical="top" wrapText="1"/>
    </xf>
    <xf numFmtId="3" fontId="15" fillId="3" borderId="24" xfId="0" applyNumberFormat="1" applyFont="1" applyFill="1" applyBorder="1" applyAlignment="1">
      <alignment horizontal="right" vertical="top" wrapText="1"/>
    </xf>
    <xf numFmtId="3" fontId="15" fillId="3" borderId="24" xfId="0" applyNumberFormat="1" applyFont="1" applyFill="1" applyBorder="1" applyAlignment="1">
      <alignment wrapText="1"/>
    </xf>
    <xf numFmtId="3" fontId="15" fillId="3" borderId="24" xfId="0" applyNumberFormat="1" applyFont="1" applyFill="1" applyBorder="1"/>
    <xf numFmtId="0" fontId="7" fillId="0" borderId="24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right" vertical="top" wrapText="1"/>
    </xf>
    <xf numFmtId="3" fontId="15" fillId="0" borderId="24" xfId="0" applyNumberFormat="1" applyFont="1" applyBorder="1" applyAlignment="1">
      <alignment wrapText="1"/>
    </xf>
    <xf numFmtId="3" fontId="15" fillId="0" borderId="24" xfId="0" applyNumberFormat="1" applyFont="1" applyBorder="1"/>
    <xf numFmtId="0" fontId="17" fillId="0" borderId="24" xfId="0" applyFont="1" applyFill="1" applyBorder="1"/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wrapText="1"/>
    </xf>
    <xf numFmtId="3" fontId="15" fillId="0" borderId="24" xfId="0" applyNumberFormat="1" applyFont="1" applyBorder="1" applyAlignment="1">
      <alignment vertical="top" wrapText="1"/>
    </xf>
    <xf numFmtId="0" fontId="15" fillId="0" borderId="24" xfId="0" applyFont="1" applyBorder="1" applyAlignment="1">
      <alignment horizontal="justify" vertical="top"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right" vertical="top" wrapText="1"/>
    </xf>
    <xf numFmtId="3" fontId="7" fillId="0" borderId="24" xfId="0" applyNumberFormat="1" applyFont="1" applyBorder="1" applyAlignment="1">
      <alignment vertical="top"/>
    </xf>
    <xf numFmtId="0" fontId="4" fillId="0" borderId="24" xfId="0" applyFont="1" applyBorder="1" applyAlignment="1">
      <alignment vertical="center" wrapText="1"/>
    </xf>
    <xf numFmtId="0" fontId="15" fillId="5" borderId="24" xfId="0" applyFont="1" applyFill="1" applyBorder="1" applyAlignment="1">
      <alignment horizontal="right" vertical="top" wrapText="1"/>
    </xf>
    <xf numFmtId="0" fontId="0" fillId="0" borderId="24" xfId="0" applyBorder="1" applyAlignment="1">
      <alignment wrapText="1"/>
    </xf>
    <xf numFmtId="0" fontId="4" fillId="0" borderId="25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right" vertical="top" wrapText="1"/>
    </xf>
    <xf numFmtId="3" fontId="15" fillId="0" borderId="26" xfId="0" applyNumberFormat="1" applyFont="1" applyFill="1" applyBorder="1" applyAlignment="1">
      <alignment horizontal="right" vertical="top" wrapText="1"/>
    </xf>
    <xf numFmtId="3" fontId="15" fillId="0" borderId="26" xfId="0" applyNumberFormat="1" applyFont="1" applyFill="1" applyBorder="1" applyAlignment="1">
      <alignment wrapText="1"/>
    </xf>
    <xf numFmtId="3" fontId="15" fillId="0" borderId="26" xfId="0" applyNumberFormat="1" applyFont="1" applyFill="1" applyBorder="1"/>
    <xf numFmtId="0" fontId="4" fillId="0" borderId="27" xfId="0" applyFont="1" applyBorder="1"/>
    <xf numFmtId="0" fontId="4" fillId="0" borderId="24" xfId="0" applyFont="1" applyFill="1" applyBorder="1" applyAlignment="1">
      <alignment horizontal="center" vertical="center"/>
    </xf>
    <xf numFmtId="0" fontId="11" fillId="5" borderId="24" xfId="0" applyFont="1" applyFill="1" applyBorder="1"/>
    <xf numFmtId="0" fontId="11" fillId="0" borderId="24" xfId="0" applyFont="1" applyFill="1" applyBorder="1"/>
    <xf numFmtId="0" fontId="4" fillId="0" borderId="24" xfId="0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right" wrapText="1"/>
    </xf>
    <xf numFmtId="3" fontId="7" fillId="3" borderId="24" xfId="0" applyNumberFormat="1" applyFont="1" applyFill="1" applyBorder="1" applyAlignment="1">
      <alignment horizontal="right" wrapText="1"/>
    </xf>
    <xf numFmtId="3" fontId="15" fillId="5" borderId="24" xfId="0" applyNumberFormat="1" applyFont="1" applyFill="1" applyBorder="1" applyAlignment="1">
      <alignment horizontal="right" wrapText="1"/>
    </xf>
    <xf numFmtId="3" fontId="15" fillId="0" borderId="24" xfId="0" applyNumberFormat="1" applyFont="1" applyFill="1" applyBorder="1" applyAlignment="1">
      <alignment horizontal="right" wrapText="1"/>
    </xf>
    <xf numFmtId="3" fontId="15" fillId="6" borderId="24" xfId="0" applyNumberFormat="1" applyFont="1" applyFill="1" applyBorder="1"/>
    <xf numFmtId="0" fontId="7" fillId="0" borderId="24" xfId="0" applyFont="1" applyBorder="1" applyAlignment="1">
      <alignment horizontal="right"/>
    </xf>
    <xf numFmtId="0" fontId="15" fillId="0" borderId="24" xfId="0" applyFont="1" applyBorder="1" applyAlignment="1">
      <alignment horizontal="left"/>
    </xf>
    <xf numFmtId="0" fontId="33" fillId="0" borderId="24" xfId="0" applyFont="1" applyFill="1" applyBorder="1" applyAlignment="1">
      <alignment horizontal="center"/>
    </xf>
    <xf numFmtId="0" fontId="15" fillId="0" borderId="24" xfId="0" applyFont="1" applyBorder="1" applyAlignment="1">
      <alignment vertical="top"/>
    </xf>
    <xf numFmtId="0" fontId="4" fillId="0" borderId="24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right"/>
    </xf>
    <xf numFmtId="0" fontId="7" fillId="3" borderId="24" xfId="0" applyFont="1" applyFill="1" applyBorder="1"/>
    <xf numFmtId="0" fontId="7" fillId="3" borderId="24" xfId="0" applyFont="1" applyFill="1" applyBorder="1" applyAlignment="1">
      <alignment horizontal="center" vertical="center"/>
    </xf>
    <xf numFmtId="3" fontId="4" fillId="3" borderId="24" xfId="0" applyNumberFormat="1" applyFont="1" applyFill="1" applyBorder="1"/>
    <xf numFmtId="3" fontId="17" fillId="0" borderId="24" xfId="0" applyNumberFormat="1" applyFont="1" applyBorder="1"/>
    <xf numFmtId="3" fontId="7" fillId="6" borderId="24" xfId="0" applyNumberFormat="1" applyFont="1" applyFill="1" applyBorder="1"/>
    <xf numFmtId="0" fontId="4" fillId="0" borderId="24" xfId="0" applyFont="1" applyFill="1" applyBorder="1" applyAlignment="1">
      <alignment vertical="center" wrapText="1"/>
    </xf>
    <xf numFmtId="0" fontId="7" fillId="0" borderId="24" xfId="0" applyNumberFormat="1" applyFont="1" applyBorder="1" applyAlignment="1">
      <alignment vertical="top" wrapText="1"/>
    </xf>
    <xf numFmtId="0" fontId="32" fillId="0" borderId="24" xfId="0" applyNumberFormat="1" applyFont="1" applyBorder="1" applyAlignment="1">
      <alignment horizontal="right" vertical="top" wrapText="1"/>
    </xf>
    <xf numFmtId="0" fontId="7" fillId="0" borderId="24" xfId="0" applyNumberFormat="1" applyFont="1" applyBorder="1" applyAlignment="1">
      <alignment horizontal="right" vertical="top" wrapText="1"/>
    </xf>
    <xf numFmtId="0" fontId="15" fillId="0" borderId="24" xfId="0" applyNumberFormat="1" applyFont="1" applyBorder="1" applyAlignment="1">
      <alignment horizontal="right" vertical="top" wrapText="1"/>
    </xf>
    <xf numFmtId="0" fontId="15" fillId="4" borderId="24" xfId="0" applyFont="1" applyFill="1" applyBorder="1" applyAlignment="1">
      <alignment horizontal="right" vertical="top" wrapText="1"/>
    </xf>
    <xf numFmtId="0" fontId="7" fillId="4" borderId="24" xfId="0" applyFont="1" applyFill="1" applyBorder="1" applyAlignment="1">
      <alignment horizontal="right" vertical="top" wrapText="1"/>
    </xf>
    <xf numFmtId="3" fontId="7" fillId="0" borderId="22" xfId="0" applyNumberFormat="1" applyFont="1" applyFill="1" applyBorder="1"/>
    <xf numFmtId="0" fontId="15" fillId="0" borderId="22" xfId="0" applyFont="1" applyBorder="1"/>
    <xf numFmtId="0" fontId="4" fillId="0" borderId="22" xfId="0" applyFont="1" applyBorder="1" applyAlignment="1">
      <alignment horizontal="center"/>
    </xf>
    <xf numFmtId="0" fontId="5" fillId="0" borderId="24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vertical="top" wrapText="1"/>
    </xf>
    <xf numFmtId="0" fontId="4" fillId="3" borderId="22" xfId="0" applyFont="1" applyFill="1" applyBorder="1" applyAlignment="1">
      <alignment horizontal="center"/>
    </xf>
    <xf numFmtId="2" fontId="5" fillId="3" borderId="24" xfId="0" applyNumberFormat="1" applyFont="1" applyFill="1" applyBorder="1"/>
    <xf numFmtId="0" fontId="4" fillId="3" borderId="24" xfId="0" applyFont="1" applyFill="1" applyBorder="1" applyAlignment="1">
      <alignment vertical="center" wrapText="1"/>
    </xf>
    <xf numFmtId="0" fontId="17" fillId="3" borderId="22" xfId="0" applyFont="1" applyFill="1" applyBorder="1"/>
    <xf numFmtId="0" fontId="9" fillId="0" borderId="22" xfId="0" applyFont="1" applyBorder="1" applyAlignment="1">
      <alignment horizontal="center" vertical="center" wrapText="1"/>
    </xf>
    <xf numFmtId="0" fontId="13" fillId="0" borderId="22" xfId="0" applyFont="1" applyBorder="1"/>
    <xf numFmtId="0" fontId="5" fillId="0" borderId="22" xfId="0" applyFont="1" applyBorder="1"/>
    <xf numFmtId="0" fontId="9" fillId="0" borderId="22" xfId="0" applyFont="1" applyBorder="1" applyAlignment="1">
      <alignment vertical="top" wrapText="1"/>
    </xf>
    <xf numFmtId="0" fontId="7" fillId="0" borderId="22" xfId="0" applyFont="1" applyFill="1" applyBorder="1"/>
    <xf numFmtId="4" fontId="0" fillId="0" borderId="22" xfId="0" applyNumberFormat="1" applyBorder="1"/>
    <xf numFmtId="3" fontId="0" fillId="0" borderId="22" xfId="0" applyNumberFormat="1" applyBorder="1"/>
    <xf numFmtId="0" fontId="4" fillId="0" borderId="22" xfId="0" applyFont="1" applyBorder="1"/>
    <xf numFmtId="0" fontId="13" fillId="6" borderId="24" xfId="0" applyFont="1" applyFill="1" applyBorder="1"/>
    <xf numFmtId="0" fontId="14" fillId="6" borderId="24" xfId="0" applyFont="1" applyFill="1" applyBorder="1" applyAlignment="1">
      <alignment vertical="top" wrapText="1"/>
    </xf>
    <xf numFmtId="0" fontId="11" fillId="6" borderId="24" xfId="0" applyFont="1" applyFill="1" applyBorder="1" applyAlignment="1">
      <alignment horizontal="center"/>
    </xf>
    <xf numFmtId="2" fontId="15" fillId="6" borderId="24" xfId="0" applyNumberFormat="1" applyFont="1" applyFill="1" applyBorder="1"/>
    <xf numFmtId="2" fontId="1" fillId="6" borderId="24" xfId="0" applyNumberFormat="1" applyFont="1" applyFill="1" applyBorder="1"/>
    <xf numFmtId="0" fontId="11" fillId="6" borderId="24" xfId="0" applyFont="1" applyFill="1" applyBorder="1"/>
    <xf numFmtId="0" fontId="12" fillId="6" borderId="24" xfId="0" applyFont="1" applyFill="1" applyBorder="1"/>
    <xf numFmtId="0" fontId="13" fillId="0" borderId="6" xfId="0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1" fontId="4" fillId="0" borderId="24" xfId="0" applyNumberFormat="1" applyFont="1" applyFill="1" applyBorder="1" applyAlignment="1">
      <alignment horizontal="center" vertical="top" wrapText="1"/>
    </xf>
    <xf numFmtId="2" fontId="11" fillId="0" borderId="24" xfId="0" applyNumberFormat="1" applyFont="1" applyFill="1" applyBorder="1" applyAlignment="1">
      <alignment horizontal="center" vertical="top" wrapText="1"/>
    </xf>
    <xf numFmtId="1" fontId="11" fillId="0" borderId="24" xfId="0" applyNumberFormat="1" applyFont="1" applyFill="1" applyBorder="1" applyAlignment="1">
      <alignment horizontal="center" vertical="top" wrapText="1"/>
    </xf>
    <xf numFmtId="165" fontId="11" fillId="7" borderId="24" xfId="0" applyNumberFormat="1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right" vertical="top" wrapText="1"/>
    </xf>
    <xf numFmtId="0" fontId="4" fillId="3" borderId="24" xfId="0" applyFont="1" applyFill="1" applyBorder="1" applyAlignment="1">
      <alignment horizontal="center" vertical="top" wrapText="1"/>
    </xf>
    <xf numFmtId="2" fontId="4" fillId="3" borderId="24" xfId="0" applyNumberFormat="1" applyFont="1" applyFill="1" applyBorder="1" applyAlignment="1">
      <alignment horizontal="center" vertical="top" wrapText="1"/>
    </xf>
    <xf numFmtId="1" fontId="4" fillId="3" borderId="24" xfId="0" applyNumberFormat="1" applyFont="1" applyFill="1" applyBorder="1" applyAlignment="1">
      <alignment horizontal="center" vertical="top" wrapText="1"/>
    </xf>
    <xf numFmtId="165" fontId="4" fillId="3" borderId="24" xfId="0" applyNumberFormat="1" applyFont="1" applyFill="1" applyBorder="1" applyAlignment="1">
      <alignment horizontal="center" vertical="top" wrapText="1"/>
    </xf>
    <xf numFmtId="4" fontId="4" fillId="3" borderId="24" xfId="0" applyNumberFormat="1" applyFont="1" applyFill="1" applyBorder="1" applyAlignment="1">
      <alignment horizontal="center" vertical="top" wrapText="1"/>
    </xf>
    <xf numFmtId="165" fontId="11" fillId="4" borderId="24" xfId="0" applyNumberFormat="1" applyFont="1" applyFill="1" applyBorder="1" applyAlignment="1">
      <alignment horizontal="center" vertical="top" wrapText="1"/>
    </xf>
    <xf numFmtId="1" fontId="11" fillId="4" borderId="24" xfId="0" applyNumberFormat="1" applyFont="1" applyFill="1" applyBorder="1" applyAlignment="1">
      <alignment horizontal="center" vertical="top" wrapText="1"/>
    </xf>
    <xf numFmtId="4" fontId="11" fillId="4" borderId="24" xfId="0" applyNumberFormat="1" applyFont="1" applyFill="1" applyBorder="1" applyAlignment="1">
      <alignment horizontal="center" vertical="top" wrapText="1"/>
    </xf>
    <xf numFmtId="4" fontId="4" fillId="0" borderId="24" xfId="0" applyNumberFormat="1" applyFont="1" applyFill="1" applyBorder="1" applyAlignment="1">
      <alignment vertical="top" wrapText="1"/>
    </xf>
    <xf numFmtId="165" fontId="11" fillId="7" borderId="24" xfId="0" applyNumberFormat="1" applyFont="1" applyFill="1" applyBorder="1" applyAlignment="1">
      <alignment vertical="top" wrapText="1"/>
    </xf>
    <xf numFmtId="4" fontId="11" fillId="0" borderId="24" xfId="0" applyNumberFormat="1" applyFont="1" applyFill="1" applyBorder="1" applyAlignment="1">
      <alignment horizontal="center"/>
    </xf>
    <xf numFmtId="165" fontId="11" fillId="0" borderId="24" xfId="0" applyNumberFormat="1" applyFont="1" applyFill="1" applyBorder="1" applyAlignment="1">
      <alignment vertical="top" wrapText="1"/>
    </xf>
    <xf numFmtId="4" fontId="11" fillId="0" borderId="24" xfId="0" applyNumberFormat="1" applyFont="1" applyFill="1" applyBorder="1" applyAlignment="1"/>
    <xf numFmtId="2" fontId="4" fillId="0" borderId="24" xfId="0" applyNumberFormat="1" applyFont="1" applyFill="1" applyBorder="1" applyAlignment="1">
      <alignment vertical="top" wrapText="1"/>
    </xf>
    <xf numFmtId="0" fontId="11" fillId="3" borderId="24" xfId="0" applyFont="1" applyFill="1" applyBorder="1" applyAlignment="1">
      <alignment horizontal="right" vertical="top" wrapText="1"/>
    </xf>
    <xf numFmtId="4" fontId="4" fillId="3" borderId="24" xfId="0" applyNumberFormat="1" applyFont="1" applyFill="1" applyBorder="1" applyAlignment="1">
      <alignment horizontal="center" vertical="top"/>
    </xf>
    <xf numFmtId="0" fontId="0" fillId="0" borderId="24" xfId="0" applyFill="1" applyBorder="1" applyAlignment="1">
      <alignment horizontal="center"/>
    </xf>
    <xf numFmtId="0" fontId="19" fillId="0" borderId="24" xfId="0" applyFont="1" applyFill="1" applyBorder="1"/>
    <xf numFmtId="165" fontId="4" fillId="7" borderId="24" xfId="0" applyNumberFormat="1" applyFont="1" applyFill="1" applyBorder="1" applyAlignment="1">
      <alignment horizontal="center" vertical="top" wrapText="1"/>
    </xf>
    <xf numFmtId="2" fontId="11" fillId="3" borderId="24" xfId="0" applyNumberFormat="1" applyFont="1" applyFill="1" applyBorder="1" applyAlignment="1">
      <alignment horizontal="center" vertical="top" wrapText="1"/>
    </xf>
    <xf numFmtId="165" fontId="4" fillId="4" borderId="24" xfId="0" applyNumberFormat="1" applyFont="1" applyFill="1" applyBorder="1" applyAlignment="1">
      <alignment horizontal="center" vertical="top" wrapText="1"/>
    </xf>
    <xf numFmtId="165" fontId="4" fillId="8" borderId="24" xfId="0" applyNumberFormat="1" applyFont="1" applyFill="1" applyBorder="1" applyAlignment="1">
      <alignment horizontal="center" vertical="top" wrapText="1"/>
    </xf>
    <xf numFmtId="165" fontId="11" fillId="8" borderId="24" xfId="0" applyNumberFormat="1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25" xfId="0" applyFont="1" applyFill="1" applyBorder="1" applyAlignment="1">
      <alignment horizontal="left" vertical="top" wrapText="1"/>
    </xf>
    <xf numFmtId="0" fontId="10" fillId="4" borderId="26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left" vertical="top" wrapText="1"/>
    </xf>
    <xf numFmtId="4" fontId="3" fillId="4" borderId="22" xfId="0" applyNumberFormat="1" applyFont="1" applyFill="1" applyBorder="1" applyAlignment="1">
      <alignment horizontal="center" vertical="top" wrapText="1"/>
    </xf>
    <xf numFmtId="4" fontId="3" fillId="4" borderId="6" xfId="0" applyNumberFormat="1" applyFont="1" applyFill="1" applyBorder="1" applyAlignment="1">
      <alignment horizontal="center" vertical="top" wrapText="1"/>
    </xf>
    <xf numFmtId="4" fontId="3" fillId="4" borderId="19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0" fillId="4" borderId="6" xfId="0" applyFont="1" applyFill="1" applyBorder="1" applyAlignment="1">
      <alignment horizontal="left" vertical="top" wrapText="1"/>
    </xf>
    <xf numFmtId="0" fontId="3" fillId="4" borderId="24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top" wrapText="1"/>
    </xf>
    <xf numFmtId="0" fontId="17" fillId="4" borderId="24" xfId="0" applyFont="1" applyFill="1" applyBorder="1" applyAlignment="1">
      <alignment horizontal="left" vertical="top" wrapText="1"/>
    </xf>
    <xf numFmtId="0" fontId="15" fillId="0" borderId="24" xfId="0" applyFont="1" applyBorder="1" applyAlignment="1"/>
    <xf numFmtId="0" fontId="0" fillId="0" borderId="24" xfId="0" applyBorder="1" applyAlignment="1"/>
    <xf numFmtId="0" fontId="32" fillId="0" borderId="24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/>
    <xf numFmtId="0" fontId="13" fillId="0" borderId="3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wrapText="1"/>
    </xf>
    <xf numFmtId="0" fontId="7" fillId="0" borderId="24" xfId="0" applyFont="1" applyBorder="1" applyAlignment="1">
      <alignment horizontal="center" vertical="center"/>
    </xf>
    <xf numFmtId="0" fontId="15" fillId="0" borderId="24" xfId="0" applyFont="1" applyFill="1" applyBorder="1" applyAlignment="1"/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4" fillId="0" borderId="24" xfId="0" applyFont="1" applyBorder="1" applyAlignment="1">
      <alignment vertical="top" wrapText="1"/>
    </xf>
    <xf numFmtId="0" fontId="0" fillId="0" borderId="24" xfId="0" applyBorder="1" applyAlignment="1">
      <alignment wrapText="1"/>
    </xf>
    <xf numFmtId="0" fontId="4" fillId="0" borderId="24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20" fillId="0" borderId="24" xfId="0" applyFont="1" applyBorder="1" applyAlignment="1"/>
    <xf numFmtId="0" fontId="32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/>
    <xf numFmtId="0" fontId="4" fillId="0" borderId="26" xfId="0" applyFont="1" applyBorder="1" applyAlignment="1"/>
    <xf numFmtId="0" fontId="4" fillId="0" borderId="27" xfId="0" applyFont="1" applyBorder="1" applyAlignment="1"/>
    <xf numFmtId="0" fontId="0" fillId="0" borderId="24" xfId="0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top" wrapText="1"/>
    </xf>
    <xf numFmtId="0" fontId="0" fillId="0" borderId="24" xfId="0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20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4" fillId="0" borderId="24" xfId="0" applyFont="1" applyBorder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4" fillId="3" borderId="24" xfId="0" applyFont="1" applyFill="1" applyBorder="1" applyAlignment="1">
      <alignment vertical="top" wrapText="1"/>
    </xf>
    <xf numFmtId="0" fontId="0" fillId="3" borderId="24" xfId="0" applyFill="1" applyBorder="1" applyAlignment="1">
      <alignment vertical="top" wrapText="1"/>
    </xf>
    <xf numFmtId="0" fontId="7" fillId="3" borderId="2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/>
    <xf numFmtId="0" fontId="3" fillId="0" borderId="24" xfId="0" applyFont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right" vertical="center" wrapText="1"/>
    </xf>
    <xf numFmtId="0" fontId="14" fillId="0" borderId="0" xfId="0" applyFont="1" applyFill="1" applyAlignment="1"/>
    <xf numFmtId="0" fontId="13" fillId="0" borderId="0" xfId="0" applyFont="1" applyFill="1" applyAlignment="1"/>
    <xf numFmtId="0" fontId="15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</cellXfs>
  <cellStyles count="22">
    <cellStyle name="Денежный" xfId="21" builtinId="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zoomScale="64" zoomScaleNormal="64" workbookViewId="0">
      <selection activeCell="N10" sqref="N10"/>
    </sheetView>
  </sheetViews>
  <sheetFormatPr defaultRowHeight="15" x14ac:dyDescent="0.25"/>
  <cols>
    <col min="1" max="1" width="4.7109375" style="3" customWidth="1"/>
    <col min="2" max="2" width="16.5703125" customWidth="1"/>
    <col min="4" max="4" width="11.85546875" customWidth="1"/>
    <col min="7" max="7" width="13.85546875" customWidth="1"/>
    <col min="8" max="8" width="14" customWidth="1"/>
    <col min="9" max="9" width="13.7109375" customWidth="1"/>
    <col min="12" max="12" width="13.28515625" customWidth="1"/>
    <col min="13" max="13" width="15.85546875" customWidth="1"/>
  </cols>
  <sheetData>
    <row r="1" spans="1:19" ht="18.75" customHeight="1" x14ac:dyDescent="0.25"/>
    <row r="2" spans="1:19" ht="18.75" customHeight="1" x14ac:dyDescent="0.25">
      <c r="B2" s="5"/>
      <c r="C2" s="34"/>
      <c r="F2" s="2"/>
      <c r="J2" s="8"/>
      <c r="K2" s="2"/>
      <c r="L2" s="9"/>
      <c r="M2" s="6"/>
      <c r="N2" s="2"/>
      <c r="O2" s="2"/>
      <c r="P2" s="4"/>
      <c r="Q2" s="2"/>
      <c r="R2" s="6"/>
      <c r="S2" s="7"/>
    </row>
    <row r="3" spans="1:19" ht="18.75" customHeight="1" x14ac:dyDescent="0.3">
      <c r="B3" s="5"/>
      <c r="C3" s="34"/>
      <c r="F3" s="2"/>
      <c r="J3" s="8"/>
      <c r="K3" s="2"/>
      <c r="L3" s="9"/>
      <c r="M3" s="6"/>
      <c r="N3" s="2"/>
      <c r="O3" s="2"/>
      <c r="P3" s="4"/>
      <c r="Q3" s="2"/>
      <c r="R3" s="189" t="s">
        <v>456</v>
      </c>
      <c r="S3" s="189"/>
    </row>
    <row r="4" spans="1:19" ht="52.5" customHeight="1" x14ac:dyDescent="0.3">
      <c r="B4" s="5"/>
      <c r="C4" s="34"/>
      <c r="F4" s="2"/>
      <c r="J4" s="8"/>
      <c r="K4" s="2"/>
      <c r="L4" s="9"/>
      <c r="M4" s="6"/>
      <c r="N4" s="2"/>
      <c r="O4" s="2"/>
      <c r="P4" s="4"/>
      <c r="Q4" s="456" t="s">
        <v>457</v>
      </c>
      <c r="R4" s="456"/>
      <c r="S4" s="456"/>
    </row>
    <row r="5" spans="1:19" ht="16.5" customHeight="1" x14ac:dyDescent="0.3">
      <c r="B5" s="5"/>
      <c r="C5" s="34"/>
      <c r="F5" s="2"/>
      <c r="J5" s="8"/>
      <c r="K5" s="2"/>
      <c r="L5" s="9"/>
      <c r="M5" s="6"/>
      <c r="N5" s="2"/>
      <c r="O5" s="2"/>
      <c r="P5" s="4"/>
      <c r="Q5" s="456" t="s">
        <v>458</v>
      </c>
      <c r="R5" s="456"/>
      <c r="S5" s="456"/>
    </row>
    <row r="6" spans="1:19" ht="80.25" customHeight="1" x14ac:dyDescent="0.25">
      <c r="A6" s="162"/>
      <c r="B6" s="457" t="s">
        <v>681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</row>
    <row r="7" spans="1:19" ht="39" customHeight="1" x14ac:dyDescent="0.25">
      <c r="A7" s="24"/>
      <c r="B7" s="24"/>
      <c r="C7" s="25"/>
      <c r="D7" s="25"/>
      <c r="E7" s="25"/>
      <c r="F7" s="25"/>
      <c r="G7" s="90" t="s">
        <v>351</v>
      </c>
      <c r="H7" s="120" t="s">
        <v>352</v>
      </c>
      <c r="I7" s="121"/>
      <c r="J7" s="98"/>
      <c r="K7" s="20"/>
      <c r="L7" s="26"/>
      <c r="M7" s="23"/>
      <c r="N7" s="20"/>
      <c r="O7" s="20"/>
      <c r="P7" s="17"/>
      <c r="Q7" s="21"/>
      <c r="R7" s="18"/>
      <c r="S7" s="22"/>
    </row>
    <row r="8" spans="1:19" ht="37.5" customHeight="1" x14ac:dyDescent="0.25">
      <c r="A8" s="443"/>
      <c r="B8" s="445" t="s">
        <v>0</v>
      </c>
      <c r="C8" s="448" t="s">
        <v>12</v>
      </c>
      <c r="D8" s="448" t="s">
        <v>1</v>
      </c>
      <c r="E8" s="448" t="s">
        <v>14</v>
      </c>
      <c r="F8" s="448" t="s">
        <v>13</v>
      </c>
      <c r="G8" s="450" t="s">
        <v>15</v>
      </c>
      <c r="H8" s="451"/>
      <c r="I8" s="452"/>
      <c r="J8" s="453" t="s">
        <v>21</v>
      </c>
      <c r="K8" s="448" t="s">
        <v>2</v>
      </c>
      <c r="L8" s="459" t="s">
        <v>17</v>
      </c>
      <c r="M8" s="460"/>
      <c r="N8" s="459" t="s">
        <v>18</v>
      </c>
      <c r="O8" s="459"/>
      <c r="P8" s="450" t="s">
        <v>6</v>
      </c>
      <c r="Q8" s="452"/>
      <c r="R8" s="445" t="s">
        <v>20</v>
      </c>
      <c r="S8" s="484" t="s">
        <v>19</v>
      </c>
    </row>
    <row r="9" spans="1:19" s="1" customFormat="1" ht="38.25" customHeight="1" x14ac:dyDescent="0.25">
      <c r="A9" s="444"/>
      <c r="B9" s="446"/>
      <c r="C9" s="449"/>
      <c r="D9" s="449"/>
      <c r="E9" s="449"/>
      <c r="F9" s="449"/>
      <c r="G9" s="218" t="s">
        <v>3</v>
      </c>
      <c r="H9" s="219" t="s">
        <v>4</v>
      </c>
      <c r="I9" s="219" t="s">
        <v>684</v>
      </c>
      <c r="J9" s="454"/>
      <c r="K9" s="458"/>
      <c r="L9" s="219" t="s">
        <v>9</v>
      </c>
      <c r="M9" s="219" t="s">
        <v>7</v>
      </c>
      <c r="N9" s="219" t="s">
        <v>8</v>
      </c>
      <c r="O9" s="219" t="s">
        <v>7</v>
      </c>
      <c r="P9" s="219" t="s">
        <v>5</v>
      </c>
      <c r="Q9" s="219" t="s">
        <v>16</v>
      </c>
      <c r="R9" s="446"/>
      <c r="S9" s="484"/>
    </row>
    <row r="10" spans="1:19" s="1" customFormat="1" ht="50.25" customHeight="1" x14ac:dyDescent="0.25">
      <c r="A10" s="39"/>
      <c r="B10" s="447"/>
      <c r="C10" s="44"/>
      <c r="D10" s="44"/>
      <c r="E10" s="44"/>
      <c r="F10" s="44"/>
      <c r="G10" s="91"/>
      <c r="H10" s="91"/>
      <c r="I10" s="45"/>
      <c r="J10" s="455"/>
      <c r="K10" s="36"/>
      <c r="L10" s="46"/>
      <c r="M10" s="47"/>
      <c r="N10" s="36"/>
      <c r="O10" s="36"/>
      <c r="P10" s="38"/>
      <c r="Q10" s="31"/>
      <c r="R10" s="447"/>
      <c r="S10" s="484"/>
    </row>
    <row r="11" spans="1:19" s="1" customFormat="1" ht="63.75" x14ac:dyDescent="0.25">
      <c r="A11" s="119">
        <v>1</v>
      </c>
      <c r="B11" s="59" t="s">
        <v>29</v>
      </c>
      <c r="C11" s="182"/>
      <c r="D11" s="60" t="s">
        <v>30</v>
      </c>
      <c r="E11" s="60"/>
      <c r="F11" s="58">
        <v>1972</v>
      </c>
      <c r="G11" s="115">
        <v>9448</v>
      </c>
      <c r="H11" s="115">
        <v>0</v>
      </c>
      <c r="I11" s="115">
        <v>9448</v>
      </c>
      <c r="J11" s="98">
        <v>9808.9500000000007</v>
      </c>
      <c r="K11" s="161" t="s">
        <v>368</v>
      </c>
      <c r="L11" s="159" t="s">
        <v>360</v>
      </c>
      <c r="M11" s="93" t="s">
        <v>361</v>
      </c>
      <c r="N11" s="220"/>
      <c r="O11" s="220"/>
      <c r="P11" s="159"/>
      <c r="Q11" s="221"/>
      <c r="R11" s="102"/>
      <c r="S11" s="30"/>
    </row>
    <row r="12" spans="1:19" s="1" customFormat="1" ht="63.75" x14ac:dyDescent="0.25">
      <c r="A12" s="119">
        <v>2</v>
      </c>
      <c r="B12" s="61" t="s">
        <v>31</v>
      </c>
      <c r="C12" s="92"/>
      <c r="D12" s="62" t="s">
        <v>32</v>
      </c>
      <c r="E12" s="62"/>
      <c r="F12" s="58">
        <v>1992</v>
      </c>
      <c r="G12" s="115">
        <v>13309</v>
      </c>
      <c r="H12" s="115">
        <v>0</v>
      </c>
      <c r="I12" s="115">
        <v>13309</v>
      </c>
      <c r="J12" s="98"/>
      <c r="K12" s="161" t="s">
        <v>371</v>
      </c>
      <c r="L12" s="159" t="s">
        <v>360</v>
      </c>
      <c r="M12" s="93" t="s">
        <v>362</v>
      </c>
      <c r="N12" s="99"/>
      <c r="O12" s="99"/>
      <c r="P12" s="94"/>
      <c r="Q12" s="101"/>
      <c r="R12" s="102"/>
      <c r="S12" s="30"/>
    </row>
    <row r="13" spans="1:19" s="1" customFormat="1" ht="70.5" customHeight="1" x14ac:dyDescent="0.25">
      <c r="A13" s="119">
        <v>3</v>
      </c>
      <c r="B13" s="59" t="s">
        <v>33</v>
      </c>
      <c r="C13" s="182"/>
      <c r="D13" s="60" t="s">
        <v>34</v>
      </c>
      <c r="E13" s="60"/>
      <c r="F13" s="58">
        <v>1960</v>
      </c>
      <c r="G13" s="115">
        <v>11328</v>
      </c>
      <c r="H13" s="115">
        <v>0</v>
      </c>
      <c r="I13" s="115">
        <v>11328</v>
      </c>
      <c r="J13" s="98"/>
      <c r="K13" s="161" t="s">
        <v>370</v>
      </c>
      <c r="L13" s="159" t="s">
        <v>360</v>
      </c>
      <c r="M13" s="93" t="s">
        <v>363</v>
      </c>
      <c r="N13" s="99"/>
      <c r="O13" s="99"/>
      <c r="P13" s="94"/>
      <c r="Q13" s="101"/>
      <c r="R13" s="102"/>
      <c r="S13" s="30"/>
    </row>
    <row r="14" spans="1:19" s="1" customFormat="1" ht="75" customHeight="1" x14ac:dyDescent="0.25">
      <c r="A14" s="119">
        <v>4</v>
      </c>
      <c r="B14" s="61" t="s">
        <v>35</v>
      </c>
      <c r="C14" s="92"/>
      <c r="D14" s="62" t="s">
        <v>36</v>
      </c>
      <c r="E14" s="62"/>
      <c r="F14" s="58">
        <v>2000</v>
      </c>
      <c r="G14" s="115">
        <v>13647</v>
      </c>
      <c r="H14" s="115">
        <v>0</v>
      </c>
      <c r="I14" s="115">
        <v>13647</v>
      </c>
      <c r="J14" s="98">
        <v>9808.9500000000007</v>
      </c>
      <c r="K14" s="161" t="s">
        <v>369</v>
      </c>
      <c r="L14" s="159" t="s">
        <v>364</v>
      </c>
      <c r="M14" s="93" t="s">
        <v>365</v>
      </c>
      <c r="N14" s="99"/>
      <c r="O14" s="99"/>
      <c r="P14" s="94"/>
      <c r="Q14" s="101"/>
      <c r="R14" s="102"/>
      <c r="S14" s="30"/>
    </row>
    <row r="15" spans="1:19" s="34" customFormat="1" ht="71.25" customHeight="1" x14ac:dyDescent="0.25">
      <c r="A15" s="119">
        <v>5</v>
      </c>
      <c r="B15" s="61" t="s">
        <v>37</v>
      </c>
      <c r="C15" s="97" t="s">
        <v>10</v>
      </c>
      <c r="D15" s="62" t="s">
        <v>38</v>
      </c>
      <c r="E15" s="62"/>
      <c r="F15" s="58">
        <v>1969</v>
      </c>
      <c r="G15" s="115">
        <v>10456</v>
      </c>
      <c r="H15" s="115">
        <v>0</v>
      </c>
      <c r="I15" s="115">
        <v>10456</v>
      </c>
      <c r="J15" s="98">
        <v>9808.9500000000007</v>
      </c>
      <c r="K15" s="161" t="s">
        <v>367</v>
      </c>
      <c r="L15" s="159" t="s">
        <v>364</v>
      </c>
      <c r="M15" s="93" t="s">
        <v>366</v>
      </c>
      <c r="N15" s="99"/>
      <c r="O15" s="99"/>
      <c r="P15" s="94"/>
      <c r="Q15" s="101"/>
      <c r="R15" s="102"/>
      <c r="S15" s="30"/>
    </row>
    <row r="16" spans="1:19" s="34" customFormat="1" ht="76.5" x14ac:dyDescent="0.25">
      <c r="A16" s="119">
        <v>6</v>
      </c>
      <c r="B16" s="61" t="s">
        <v>39</v>
      </c>
      <c r="C16" s="222"/>
      <c r="D16" s="62" t="s">
        <v>40</v>
      </c>
      <c r="E16" s="62" t="s">
        <v>391</v>
      </c>
      <c r="F16" s="58" t="s">
        <v>353</v>
      </c>
      <c r="G16" s="115">
        <v>3787</v>
      </c>
      <c r="H16" s="115"/>
      <c r="I16" s="115">
        <v>3787</v>
      </c>
      <c r="J16" s="98">
        <v>16499.349999999999</v>
      </c>
      <c r="K16" s="161" t="s">
        <v>390</v>
      </c>
      <c r="L16" s="159" t="s">
        <v>389</v>
      </c>
      <c r="M16" s="93" t="s">
        <v>388</v>
      </c>
      <c r="N16" s="99"/>
      <c r="O16" s="99"/>
      <c r="P16" s="94"/>
      <c r="Q16" s="101"/>
      <c r="R16" s="102"/>
      <c r="S16" s="30"/>
    </row>
    <row r="17" spans="1:19" s="34" customFormat="1" ht="76.5" x14ac:dyDescent="0.25">
      <c r="A17" s="119">
        <v>7</v>
      </c>
      <c r="B17" s="61" t="s">
        <v>41</v>
      </c>
      <c r="C17" s="222"/>
      <c r="D17" s="62" t="s">
        <v>42</v>
      </c>
      <c r="E17" s="62" t="s">
        <v>417</v>
      </c>
      <c r="F17" s="116">
        <v>2007</v>
      </c>
      <c r="G17" s="117">
        <v>7480</v>
      </c>
      <c r="H17" s="115"/>
      <c r="I17" s="117">
        <v>7480</v>
      </c>
      <c r="J17" s="98">
        <v>41248.370000000003</v>
      </c>
      <c r="K17" s="161" t="s">
        <v>393</v>
      </c>
      <c r="L17" s="159" t="s">
        <v>383</v>
      </c>
      <c r="M17" s="93" t="s">
        <v>392</v>
      </c>
      <c r="N17" s="99"/>
      <c r="O17" s="99"/>
      <c r="P17" s="94"/>
      <c r="Q17" s="101"/>
      <c r="R17" s="102"/>
      <c r="S17" s="30"/>
    </row>
    <row r="18" spans="1:19" s="34" customFormat="1" ht="76.5" x14ac:dyDescent="0.25">
      <c r="A18" s="119">
        <v>8</v>
      </c>
      <c r="B18" s="63" t="s">
        <v>43</v>
      </c>
      <c r="C18" s="222"/>
      <c r="D18" s="62" t="s">
        <v>44</v>
      </c>
      <c r="E18" s="62" t="s">
        <v>374</v>
      </c>
      <c r="F18" s="83">
        <v>2007</v>
      </c>
      <c r="G18" s="115">
        <v>8352</v>
      </c>
      <c r="H18" s="115"/>
      <c r="I18" s="115">
        <v>8352</v>
      </c>
      <c r="J18" s="98">
        <v>78371.92</v>
      </c>
      <c r="K18" s="42" t="s">
        <v>387</v>
      </c>
      <c r="L18" s="159" t="s">
        <v>383</v>
      </c>
      <c r="M18" s="93" t="s">
        <v>386</v>
      </c>
      <c r="N18" s="99"/>
      <c r="O18" s="99"/>
      <c r="P18" s="94"/>
      <c r="Q18" s="101"/>
      <c r="R18" s="102"/>
      <c r="S18" s="30"/>
    </row>
    <row r="19" spans="1:19" s="34" customFormat="1" ht="81" customHeight="1" x14ac:dyDescent="0.25">
      <c r="A19" s="119">
        <v>9</v>
      </c>
      <c r="B19" s="63" t="s">
        <v>45</v>
      </c>
      <c r="C19" s="222"/>
      <c r="D19" s="62" t="s">
        <v>46</v>
      </c>
      <c r="E19" s="62" t="s">
        <v>382</v>
      </c>
      <c r="F19" s="83">
        <v>2007</v>
      </c>
      <c r="G19" s="115">
        <v>4173</v>
      </c>
      <c r="H19" s="115"/>
      <c r="I19" s="115">
        <v>4173</v>
      </c>
      <c r="J19" s="98">
        <v>42485.83</v>
      </c>
      <c r="K19" s="42" t="s">
        <v>385</v>
      </c>
      <c r="L19" s="159" t="s">
        <v>383</v>
      </c>
      <c r="M19" s="93" t="s">
        <v>384</v>
      </c>
      <c r="N19" s="99"/>
      <c r="O19" s="99"/>
      <c r="P19" s="94"/>
      <c r="Q19" s="101"/>
      <c r="R19" s="102"/>
      <c r="S19" s="30"/>
    </row>
    <row r="20" spans="1:19" s="34" customFormat="1" ht="90" x14ac:dyDescent="0.25">
      <c r="A20" s="119">
        <v>10</v>
      </c>
      <c r="B20" s="63" t="s">
        <v>47</v>
      </c>
      <c r="C20" s="222"/>
      <c r="D20" s="62" t="s">
        <v>48</v>
      </c>
      <c r="E20" s="62" t="s">
        <v>418</v>
      </c>
      <c r="F20" s="116">
        <v>2012</v>
      </c>
      <c r="G20" s="115">
        <v>171303</v>
      </c>
      <c r="H20" s="115"/>
      <c r="I20" s="115">
        <v>171303</v>
      </c>
      <c r="J20" s="98"/>
      <c r="K20" s="99"/>
      <c r="L20" s="100">
        <v>42228</v>
      </c>
      <c r="M20" s="93" t="s">
        <v>489</v>
      </c>
      <c r="N20" s="99"/>
      <c r="O20" s="99"/>
      <c r="P20" s="94"/>
      <c r="Q20" s="101"/>
      <c r="R20" s="102"/>
      <c r="S20" s="30"/>
    </row>
    <row r="21" spans="1:19" s="34" customFormat="1" ht="70.5" customHeight="1" x14ac:dyDescent="0.25">
      <c r="A21" s="119">
        <v>11</v>
      </c>
      <c r="B21" s="63" t="s">
        <v>49</v>
      </c>
      <c r="C21" s="222"/>
      <c r="D21" s="62" t="s">
        <v>50</v>
      </c>
      <c r="E21" s="62" t="s">
        <v>419</v>
      </c>
      <c r="F21" s="116">
        <v>2013</v>
      </c>
      <c r="G21" s="115">
        <v>199230</v>
      </c>
      <c r="H21" s="115"/>
      <c r="I21" s="115">
        <v>199230</v>
      </c>
      <c r="J21" s="98"/>
      <c r="K21" s="99"/>
      <c r="L21" s="159" t="s">
        <v>56</v>
      </c>
      <c r="M21" s="93" t="s">
        <v>499</v>
      </c>
      <c r="N21" s="99"/>
      <c r="O21" s="99"/>
      <c r="P21" s="94"/>
      <c r="Q21" s="101"/>
      <c r="R21" s="102"/>
      <c r="S21" s="30"/>
    </row>
    <row r="22" spans="1:19" s="1" customFormat="1" ht="87" customHeight="1" x14ac:dyDescent="0.25">
      <c r="A22" s="119">
        <v>12</v>
      </c>
      <c r="B22" s="63" t="s">
        <v>51</v>
      </c>
      <c r="C22" s="222"/>
      <c r="D22" s="62" t="s">
        <v>52</v>
      </c>
      <c r="E22" s="103">
        <v>1275</v>
      </c>
      <c r="F22" s="116">
        <v>2009</v>
      </c>
      <c r="G22" s="115">
        <v>149999</v>
      </c>
      <c r="H22" s="115"/>
      <c r="I22" s="115">
        <v>149999</v>
      </c>
      <c r="J22" s="98"/>
      <c r="K22" s="99"/>
      <c r="L22" s="159" t="s">
        <v>56</v>
      </c>
      <c r="M22" s="93" t="s">
        <v>499</v>
      </c>
      <c r="N22" s="99"/>
      <c r="O22" s="99"/>
      <c r="P22" s="94"/>
      <c r="Q22" s="101"/>
      <c r="R22" s="102"/>
      <c r="S22" s="30"/>
    </row>
    <row r="23" spans="1:19" s="1" customFormat="1" ht="60" x14ac:dyDescent="0.25">
      <c r="A23" s="119">
        <v>13</v>
      </c>
      <c r="B23" s="63" t="s">
        <v>53</v>
      </c>
      <c r="C23" s="222"/>
      <c r="D23" s="62" t="s">
        <v>54</v>
      </c>
      <c r="E23" s="62" t="s">
        <v>420</v>
      </c>
      <c r="F23" s="116">
        <v>2011</v>
      </c>
      <c r="G23" s="115">
        <v>62032</v>
      </c>
      <c r="H23" s="115"/>
      <c r="I23" s="115">
        <v>62032</v>
      </c>
      <c r="J23" s="98"/>
      <c r="K23" s="99"/>
      <c r="L23" s="159" t="s">
        <v>56</v>
      </c>
      <c r="M23" s="93" t="s">
        <v>499</v>
      </c>
      <c r="N23" s="99"/>
      <c r="O23" s="99"/>
      <c r="P23" s="94"/>
      <c r="Q23" s="101"/>
      <c r="R23" s="102"/>
      <c r="S23" s="30"/>
    </row>
    <row r="24" spans="1:19" s="34" customFormat="1" ht="87" customHeight="1" x14ac:dyDescent="0.25">
      <c r="A24" s="119">
        <v>14</v>
      </c>
      <c r="B24" s="64" t="s">
        <v>344</v>
      </c>
      <c r="C24" s="223"/>
      <c r="D24" s="60" t="s">
        <v>345</v>
      </c>
      <c r="E24" s="60" t="s">
        <v>375</v>
      </c>
      <c r="F24" s="116">
        <v>1960</v>
      </c>
      <c r="G24" s="115">
        <v>73067</v>
      </c>
      <c r="H24" s="115"/>
      <c r="I24" s="115">
        <v>73067</v>
      </c>
      <c r="J24" s="98"/>
      <c r="K24" s="42" t="s">
        <v>377</v>
      </c>
      <c r="L24" s="159" t="s">
        <v>372</v>
      </c>
      <c r="M24" s="93" t="s">
        <v>376</v>
      </c>
      <c r="N24" s="220"/>
      <c r="O24" s="220"/>
      <c r="P24" s="159" t="s">
        <v>10</v>
      </c>
      <c r="Q24" s="101"/>
      <c r="R24" s="102"/>
      <c r="S24" s="30"/>
    </row>
    <row r="25" spans="1:19" s="34" customFormat="1" ht="70.5" customHeight="1" x14ac:dyDescent="0.25">
      <c r="A25" s="41">
        <v>15</v>
      </c>
      <c r="B25" s="64" t="s">
        <v>346</v>
      </c>
      <c r="C25" s="210"/>
      <c r="D25" s="60" t="s">
        <v>347</v>
      </c>
      <c r="E25" s="60" t="s">
        <v>421</v>
      </c>
      <c r="F25" s="116">
        <v>2015</v>
      </c>
      <c r="G25" s="115">
        <v>260000</v>
      </c>
      <c r="H25" s="115"/>
      <c r="I25" s="115">
        <v>260000</v>
      </c>
      <c r="J25" s="35"/>
      <c r="K25" s="46"/>
      <c r="L25" s="159" t="s">
        <v>348</v>
      </c>
      <c r="M25" s="93" t="s">
        <v>349</v>
      </c>
      <c r="N25" s="46"/>
      <c r="O25" s="46"/>
      <c r="P25" s="38"/>
      <c r="Q25" s="43"/>
      <c r="R25" s="40"/>
      <c r="S25" s="48"/>
    </row>
    <row r="26" spans="1:19" s="34" customFormat="1" ht="52.5" customHeight="1" x14ac:dyDescent="0.25">
      <c r="A26" s="41">
        <v>16</v>
      </c>
      <c r="B26" s="202" t="s">
        <v>354</v>
      </c>
      <c r="C26" s="224"/>
      <c r="D26" s="60" t="s">
        <v>423</v>
      </c>
      <c r="E26" s="62" t="s">
        <v>373</v>
      </c>
      <c r="F26" s="203">
        <v>2011</v>
      </c>
      <c r="G26" s="186">
        <v>157569</v>
      </c>
      <c r="H26" s="203">
        <v>0</v>
      </c>
      <c r="I26" s="186">
        <v>157569</v>
      </c>
      <c r="J26" s="89"/>
      <c r="K26" s="42" t="s">
        <v>381</v>
      </c>
      <c r="L26" s="37" t="s">
        <v>372</v>
      </c>
      <c r="M26" s="47" t="s">
        <v>355</v>
      </c>
      <c r="N26" s="42"/>
      <c r="O26" s="42"/>
      <c r="P26" s="38"/>
      <c r="Q26" s="43"/>
      <c r="R26" s="40"/>
      <c r="S26" s="48"/>
    </row>
    <row r="27" spans="1:19" s="34" customFormat="1" ht="39.75" customHeight="1" x14ac:dyDescent="0.25">
      <c r="A27" s="41">
        <v>17</v>
      </c>
      <c r="B27" s="104" t="s">
        <v>424</v>
      </c>
      <c r="C27" s="105"/>
      <c r="D27" s="106" t="s">
        <v>425</v>
      </c>
      <c r="E27" s="106" t="s">
        <v>378</v>
      </c>
      <c r="F27" s="200">
        <v>2012</v>
      </c>
      <c r="G27" s="198">
        <v>229745</v>
      </c>
      <c r="H27" s="200">
        <v>0</v>
      </c>
      <c r="I27" s="198">
        <v>229745</v>
      </c>
      <c r="J27" s="107"/>
      <c r="K27" s="108" t="s">
        <v>380</v>
      </c>
      <c r="L27" s="109" t="s">
        <v>372</v>
      </c>
      <c r="M27" s="160" t="s">
        <v>379</v>
      </c>
      <c r="N27" s="108"/>
      <c r="O27" s="42"/>
      <c r="P27" s="38"/>
      <c r="Q27" s="43"/>
      <c r="R27" s="40"/>
      <c r="S27" s="48"/>
    </row>
    <row r="28" spans="1:19" s="34" customFormat="1" ht="93" customHeight="1" x14ac:dyDescent="0.25">
      <c r="A28" s="461">
        <v>18</v>
      </c>
      <c r="B28" s="480" t="s">
        <v>396</v>
      </c>
      <c r="C28" s="481"/>
      <c r="D28" s="482" t="s">
        <v>397</v>
      </c>
      <c r="E28" s="482">
        <v>250</v>
      </c>
      <c r="F28" s="483">
        <v>2017</v>
      </c>
      <c r="G28" s="475">
        <v>229690</v>
      </c>
      <c r="H28" s="477">
        <v>0</v>
      </c>
      <c r="I28" s="475">
        <v>229690</v>
      </c>
      <c r="J28" s="479"/>
      <c r="K28" s="470"/>
      <c r="L28" s="469"/>
      <c r="M28" s="469" t="s">
        <v>422</v>
      </c>
      <c r="N28" s="470"/>
      <c r="O28" s="471" t="s">
        <v>10</v>
      </c>
      <c r="P28" s="473"/>
      <c r="Q28" s="463"/>
      <c r="R28" s="465"/>
      <c r="S28" s="467"/>
    </row>
    <row r="29" spans="1:19" s="1" customFormat="1" ht="15" customHeight="1" x14ac:dyDescent="0.25">
      <c r="A29" s="462"/>
      <c r="B29" s="480"/>
      <c r="C29" s="481"/>
      <c r="D29" s="482"/>
      <c r="E29" s="482"/>
      <c r="F29" s="483"/>
      <c r="G29" s="476"/>
      <c r="H29" s="478"/>
      <c r="I29" s="476"/>
      <c r="J29" s="479"/>
      <c r="K29" s="470"/>
      <c r="L29" s="469"/>
      <c r="M29" s="469"/>
      <c r="N29" s="470"/>
      <c r="O29" s="472"/>
      <c r="P29" s="474"/>
      <c r="Q29" s="464"/>
      <c r="R29" s="466"/>
      <c r="S29" s="468"/>
    </row>
    <row r="30" spans="1:19" s="1" customFormat="1" ht="34.5" customHeight="1" x14ac:dyDescent="0.25">
      <c r="A30" s="197">
        <v>19</v>
      </c>
      <c r="B30" s="79" t="s">
        <v>396</v>
      </c>
      <c r="C30" s="49"/>
      <c r="D30" s="110" t="s">
        <v>398</v>
      </c>
      <c r="E30" s="110">
        <v>40</v>
      </c>
      <c r="F30" s="201">
        <v>2017</v>
      </c>
      <c r="G30" s="199">
        <v>68142</v>
      </c>
      <c r="H30" s="111">
        <v>0</v>
      </c>
      <c r="I30" s="199">
        <v>68142</v>
      </c>
      <c r="J30" s="85"/>
      <c r="K30" s="209"/>
      <c r="L30" s="84"/>
      <c r="M30" s="159" t="s">
        <v>422</v>
      </c>
      <c r="N30" s="209"/>
      <c r="O30" s="209"/>
      <c r="P30" s="206"/>
      <c r="Q30" s="207"/>
      <c r="R30" s="210"/>
      <c r="S30" s="196"/>
    </row>
    <row r="31" spans="1:19" s="34" customFormat="1" ht="60" customHeight="1" x14ac:dyDescent="0.25">
      <c r="A31" s="96">
        <v>20</v>
      </c>
      <c r="B31" s="202" t="s">
        <v>396</v>
      </c>
      <c r="C31" s="97"/>
      <c r="D31" s="205" t="s">
        <v>399</v>
      </c>
      <c r="E31" s="205">
        <v>200</v>
      </c>
      <c r="F31" s="203">
        <v>2017</v>
      </c>
      <c r="G31" s="186">
        <v>205735</v>
      </c>
      <c r="H31" s="65">
        <v>0</v>
      </c>
      <c r="I31" s="186">
        <v>205735</v>
      </c>
      <c r="J31" s="98"/>
      <c r="K31" s="99"/>
      <c r="L31" s="159"/>
      <c r="M31" s="159" t="s">
        <v>422</v>
      </c>
      <c r="N31" s="99"/>
      <c r="O31" s="99"/>
      <c r="P31" s="94"/>
      <c r="Q31" s="101"/>
      <c r="R31" s="102"/>
      <c r="S31" s="30"/>
    </row>
    <row r="32" spans="1:19" s="34" customFormat="1" ht="81.75" customHeight="1" x14ac:dyDescent="0.25">
      <c r="A32" s="96">
        <v>21</v>
      </c>
      <c r="B32" s="202" t="s">
        <v>396</v>
      </c>
      <c r="C32" s="97"/>
      <c r="D32" s="205" t="s">
        <v>400</v>
      </c>
      <c r="E32" s="205">
        <v>250</v>
      </c>
      <c r="F32" s="203">
        <v>2017</v>
      </c>
      <c r="G32" s="186">
        <v>204359</v>
      </c>
      <c r="H32" s="65">
        <v>0</v>
      </c>
      <c r="I32" s="186">
        <v>204359</v>
      </c>
      <c r="J32" s="98"/>
      <c r="K32" s="99"/>
      <c r="L32" s="100"/>
      <c r="M32" s="159" t="s">
        <v>422</v>
      </c>
      <c r="N32" s="99"/>
      <c r="O32" s="99"/>
      <c r="P32" s="94"/>
      <c r="Q32" s="101"/>
      <c r="R32" s="102"/>
      <c r="S32" s="30"/>
    </row>
    <row r="33" spans="1:19" s="34" customFormat="1" ht="45" x14ac:dyDescent="0.25">
      <c r="A33" s="96">
        <v>22</v>
      </c>
      <c r="B33" s="202" t="s">
        <v>396</v>
      </c>
      <c r="C33" s="97"/>
      <c r="D33" s="205" t="s">
        <v>401</v>
      </c>
      <c r="E33" s="205">
        <v>40</v>
      </c>
      <c r="F33" s="203">
        <v>2017</v>
      </c>
      <c r="G33" s="186">
        <v>31587</v>
      </c>
      <c r="H33" s="65">
        <v>0</v>
      </c>
      <c r="I33" s="186">
        <v>31587</v>
      </c>
      <c r="J33" s="98"/>
      <c r="K33" s="99"/>
      <c r="L33" s="100"/>
      <c r="M33" s="159" t="s">
        <v>422</v>
      </c>
      <c r="N33" s="99"/>
      <c r="O33" s="99"/>
      <c r="P33" s="94"/>
      <c r="Q33" s="101"/>
      <c r="R33" s="102"/>
      <c r="S33" s="30"/>
    </row>
    <row r="34" spans="1:19" s="34" customFormat="1" ht="102.75" customHeight="1" x14ac:dyDescent="0.25">
      <c r="A34" s="96">
        <v>23</v>
      </c>
      <c r="B34" s="80" t="s">
        <v>396</v>
      </c>
      <c r="C34" s="97"/>
      <c r="D34" s="81" t="s">
        <v>402</v>
      </c>
      <c r="E34" s="82" t="s">
        <v>403</v>
      </c>
      <c r="F34" s="203">
        <v>2017</v>
      </c>
      <c r="G34" s="113">
        <v>1100000</v>
      </c>
      <c r="H34" s="111">
        <v>0</v>
      </c>
      <c r="I34" s="114">
        <v>1100000</v>
      </c>
      <c r="J34" s="98"/>
      <c r="K34" s="99"/>
      <c r="L34" s="100"/>
      <c r="M34" s="159" t="s">
        <v>435</v>
      </c>
      <c r="N34" s="99"/>
      <c r="O34" s="99"/>
      <c r="P34" s="94"/>
      <c r="Q34" s="101"/>
      <c r="R34" s="102"/>
      <c r="S34" s="30"/>
    </row>
    <row r="35" spans="1:19" s="34" customFormat="1" ht="30" x14ac:dyDescent="0.25">
      <c r="A35" s="96">
        <v>24</v>
      </c>
      <c r="B35" s="61" t="s">
        <v>55</v>
      </c>
      <c r="C35" s="97"/>
      <c r="D35" s="62"/>
      <c r="E35" s="62"/>
      <c r="F35" s="58">
        <v>2006</v>
      </c>
      <c r="G35" s="112">
        <v>2114416</v>
      </c>
      <c r="H35" s="118">
        <v>0</v>
      </c>
      <c r="I35" s="66">
        <v>2114416</v>
      </c>
      <c r="J35" s="98"/>
      <c r="K35" s="99"/>
      <c r="L35" s="100" t="s">
        <v>395</v>
      </c>
      <c r="M35" s="159" t="s">
        <v>436</v>
      </c>
      <c r="N35" s="99"/>
      <c r="O35" s="99"/>
      <c r="P35" s="94"/>
      <c r="Q35" s="101"/>
      <c r="R35" s="102"/>
      <c r="S35" s="30"/>
    </row>
    <row r="36" spans="1:19" s="34" customFormat="1" ht="179.25" customHeight="1" x14ac:dyDescent="0.25">
      <c r="A36" s="163">
        <v>25</v>
      </c>
      <c r="B36" s="164" t="s">
        <v>437</v>
      </c>
      <c r="C36" s="106"/>
      <c r="D36" s="106" t="s">
        <v>438</v>
      </c>
      <c r="E36" s="106" t="s">
        <v>442</v>
      </c>
      <c r="F36" s="67">
        <v>1971</v>
      </c>
      <c r="G36" s="167">
        <v>4500404</v>
      </c>
      <c r="H36" s="165">
        <v>3928853</v>
      </c>
      <c r="I36" s="165">
        <f>G36-H36</f>
        <v>571551</v>
      </c>
      <c r="J36" s="98"/>
      <c r="K36" s="99" t="s">
        <v>444</v>
      </c>
      <c r="L36" s="100" t="s">
        <v>443</v>
      </c>
      <c r="M36" s="93" t="s">
        <v>434</v>
      </c>
      <c r="N36" s="99"/>
      <c r="O36" s="99" t="s">
        <v>10</v>
      </c>
      <c r="P36" s="94"/>
      <c r="Q36" s="101"/>
      <c r="R36" s="102"/>
      <c r="S36" s="30"/>
    </row>
    <row r="37" spans="1:19" s="1" customFormat="1" ht="71.25" customHeight="1" x14ac:dyDescent="0.25">
      <c r="A37" s="96">
        <v>26</v>
      </c>
      <c r="B37" s="164" t="s">
        <v>439</v>
      </c>
      <c r="C37" s="106"/>
      <c r="D37" s="106" t="s">
        <v>440</v>
      </c>
      <c r="E37" s="106" t="s">
        <v>441</v>
      </c>
      <c r="F37" s="67">
        <v>2018</v>
      </c>
      <c r="G37" s="168">
        <v>549988.91</v>
      </c>
      <c r="H37" s="165">
        <v>0</v>
      </c>
      <c r="I37" s="166">
        <v>549988.91</v>
      </c>
      <c r="J37" s="98"/>
      <c r="K37" s="99"/>
      <c r="L37" s="100" t="s">
        <v>445</v>
      </c>
      <c r="M37" s="93" t="s">
        <v>446</v>
      </c>
      <c r="N37" s="99"/>
      <c r="O37" s="99"/>
      <c r="P37" s="94"/>
      <c r="Q37" s="101"/>
      <c r="R37" s="102"/>
      <c r="S37" s="30"/>
    </row>
    <row r="38" spans="1:19" s="1" customFormat="1" ht="36" customHeight="1" x14ac:dyDescent="0.25">
      <c r="A38" s="96">
        <v>27</v>
      </c>
      <c r="B38" s="164" t="s">
        <v>490</v>
      </c>
      <c r="C38" s="97"/>
      <c r="D38" s="106" t="s">
        <v>491</v>
      </c>
      <c r="E38" s="106" t="s">
        <v>492</v>
      </c>
      <c r="F38" s="67">
        <v>1988</v>
      </c>
      <c r="G38" s="187">
        <v>106500</v>
      </c>
      <c r="H38" s="187">
        <v>0</v>
      </c>
      <c r="I38" s="187">
        <v>106500</v>
      </c>
      <c r="J38" s="98"/>
      <c r="K38" s="99" t="s">
        <v>493</v>
      </c>
      <c r="L38" s="100">
        <v>43474</v>
      </c>
      <c r="M38" s="93" t="s">
        <v>434</v>
      </c>
      <c r="N38" s="99"/>
      <c r="O38" s="99"/>
      <c r="P38" s="94"/>
      <c r="Q38" s="101"/>
      <c r="R38" s="102"/>
      <c r="S38" s="30"/>
    </row>
    <row r="39" spans="1:19" s="1" customFormat="1" ht="27.75" customHeight="1" x14ac:dyDescent="0.25">
      <c r="A39" s="96">
        <v>28</v>
      </c>
      <c r="B39" s="61" t="s">
        <v>500</v>
      </c>
      <c r="C39" s="106" t="s">
        <v>501</v>
      </c>
      <c r="D39" s="106" t="s">
        <v>501</v>
      </c>
      <c r="E39" s="67" t="s">
        <v>502</v>
      </c>
      <c r="F39" s="67">
        <v>2021</v>
      </c>
      <c r="G39" s="187">
        <v>595000</v>
      </c>
      <c r="H39" s="187">
        <v>0</v>
      </c>
      <c r="I39" s="187">
        <v>595000</v>
      </c>
      <c r="J39" s="98"/>
      <c r="K39" s="99"/>
      <c r="L39" s="100">
        <v>44466</v>
      </c>
      <c r="M39" s="93" t="s">
        <v>503</v>
      </c>
      <c r="N39" s="99"/>
      <c r="O39" s="99"/>
      <c r="P39" s="94"/>
      <c r="Q39" s="101"/>
      <c r="R39" s="102"/>
      <c r="S39" s="30"/>
    </row>
    <row r="40" spans="1:19" s="1" customFormat="1" ht="28.5" customHeight="1" x14ac:dyDescent="0.25">
      <c r="A40" s="96"/>
      <c r="B40" s="225"/>
      <c r="C40" s="97"/>
      <c r="D40" s="226"/>
      <c r="E40" s="226"/>
      <c r="F40" s="227"/>
      <c r="G40" s="228"/>
      <c r="H40" s="228"/>
      <c r="I40" s="228"/>
      <c r="J40" s="98"/>
      <c r="K40" s="99"/>
      <c r="L40" s="100"/>
      <c r="M40" s="93"/>
      <c r="N40" s="99"/>
      <c r="O40" s="99"/>
      <c r="P40" s="94"/>
      <c r="Q40" s="101"/>
      <c r="R40" s="102"/>
      <c r="S40" s="30"/>
    </row>
    <row r="41" spans="1:19" s="1" customFormat="1" ht="36" customHeight="1" x14ac:dyDescent="0.25">
      <c r="A41" s="119"/>
      <c r="B41" s="229" t="s">
        <v>11</v>
      </c>
      <c r="C41" s="230" t="s">
        <v>10</v>
      </c>
      <c r="D41" s="230"/>
      <c r="E41" s="230"/>
      <c r="F41" s="231"/>
      <c r="G41" s="232">
        <f>SUM(G11:G40)</f>
        <v>11090746.91</v>
      </c>
      <c r="H41" s="232">
        <f>SUM(H11:H40)</f>
        <v>3928853</v>
      </c>
      <c r="I41" s="232">
        <f>SUM(I11:I40)</f>
        <v>7161893.9100000001</v>
      </c>
      <c r="J41" s="98"/>
      <c r="K41" s="99"/>
      <c r="L41" s="159"/>
      <c r="M41" s="93"/>
      <c r="N41" s="99"/>
      <c r="O41" s="99"/>
      <c r="P41" s="94"/>
      <c r="Q41" s="101"/>
      <c r="R41" s="102"/>
      <c r="S41" s="30"/>
    </row>
    <row r="42" spans="1:19" s="1" customFormat="1" ht="29.25" customHeight="1" x14ac:dyDescent="0.25">
      <c r="A42" s="1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s="1" customFormat="1" ht="31.5" customHeight="1" x14ac:dyDescent="0.25">
      <c r="A43" s="1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s="1" customFormat="1" ht="42" customHeight="1" x14ac:dyDescent="0.25">
      <c r="A44" s="19"/>
    </row>
    <row r="45" spans="1:19" s="1" customFormat="1" ht="24" customHeight="1" x14ac:dyDescent="0.25">
      <c r="A45" s="19"/>
    </row>
    <row r="46" spans="1:19" s="28" customFormat="1" ht="28.5" customHeight="1" x14ac:dyDescent="0.25">
      <c r="A46" s="29"/>
    </row>
    <row r="47" spans="1:19" s="28" customFormat="1" ht="27" customHeight="1" x14ac:dyDescent="0.25">
      <c r="A47" s="29"/>
    </row>
    <row r="48" spans="1:19" s="28" customFormat="1" ht="37.5" customHeight="1" x14ac:dyDescent="0.25">
      <c r="A48" s="29"/>
    </row>
    <row r="49" spans="1:1" s="28" customFormat="1" ht="22.5" customHeight="1" x14ac:dyDescent="0.25">
      <c r="A49" s="29"/>
    </row>
    <row r="50" spans="1:1" s="28" customFormat="1" ht="40.5" customHeight="1" x14ac:dyDescent="0.25">
      <c r="A50" s="29"/>
    </row>
    <row r="51" spans="1:1" s="28" customFormat="1" ht="25.5" customHeight="1" x14ac:dyDescent="0.25">
      <c r="A51" s="29"/>
    </row>
    <row r="52" spans="1:1" s="28" customFormat="1" ht="30" customHeight="1" x14ac:dyDescent="0.25">
      <c r="A52" s="29"/>
    </row>
    <row r="53" spans="1:1" s="28" customFormat="1" ht="31.5" customHeight="1" x14ac:dyDescent="0.25">
      <c r="A53" s="29"/>
    </row>
    <row r="54" spans="1:1" s="28" customFormat="1" ht="37.5" customHeight="1" x14ac:dyDescent="0.25">
      <c r="A54" s="29"/>
    </row>
    <row r="55" spans="1:1" s="1" customFormat="1" ht="34.5" customHeight="1" x14ac:dyDescent="0.25">
      <c r="A55" s="27"/>
    </row>
    <row r="56" spans="1:1" s="1" customFormat="1" ht="36.75" customHeight="1" x14ac:dyDescent="0.25">
      <c r="A56" s="19"/>
    </row>
    <row r="57" spans="1:1" s="1" customFormat="1" ht="37.5" customHeight="1" x14ac:dyDescent="0.25">
      <c r="A57" s="19"/>
    </row>
    <row r="58" spans="1:1" s="1" customFormat="1" ht="47.25" customHeight="1" x14ac:dyDescent="0.25">
      <c r="A58" s="19"/>
    </row>
    <row r="59" spans="1:1" s="1" customFormat="1" ht="52.5" customHeight="1" x14ac:dyDescent="0.25">
      <c r="A59" s="19"/>
    </row>
    <row r="60" spans="1:1" s="1" customFormat="1" ht="38.25" customHeight="1" x14ac:dyDescent="0.25">
      <c r="A60" s="19"/>
    </row>
    <row r="61" spans="1:1" s="1" customFormat="1" ht="30.75" customHeight="1" x14ac:dyDescent="0.25">
      <c r="A61" s="19"/>
    </row>
    <row r="62" spans="1:1" s="1" customFormat="1" ht="35.25" customHeight="1" x14ac:dyDescent="0.25">
      <c r="A62" s="19"/>
    </row>
    <row r="63" spans="1:1" s="1" customFormat="1" ht="36.75" customHeight="1" x14ac:dyDescent="0.25">
      <c r="A63" s="19"/>
    </row>
    <row r="64" spans="1:1" s="1" customFormat="1" ht="28.5" customHeight="1" x14ac:dyDescent="0.25">
      <c r="A64" s="19"/>
    </row>
    <row r="65" spans="1:1" s="1" customFormat="1" ht="51" customHeight="1" x14ac:dyDescent="0.25">
      <c r="A65" s="19"/>
    </row>
    <row r="66" spans="1:1" s="1" customFormat="1" ht="54" customHeight="1" x14ac:dyDescent="0.25">
      <c r="A66" s="19"/>
    </row>
    <row r="67" spans="1:1" s="1" customFormat="1" ht="51.75" customHeight="1" x14ac:dyDescent="0.25">
      <c r="A67" s="19"/>
    </row>
    <row r="68" spans="1:1" s="1" customFormat="1" ht="51.75" customHeight="1" x14ac:dyDescent="0.25">
      <c r="A68" s="19"/>
    </row>
    <row r="69" spans="1:1" s="1" customFormat="1" ht="52.5" customHeight="1" x14ac:dyDescent="0.25">
      <c r="A69" s="19"/>
    </row>
    <row r="70" spans="1:1" s="1" customFormat="1" ht="53.25" customHeight="1" x14ac:dyDescent="0.25">
      <c r="A70" s="19"/>
    </row>
    <row r="71" spans="1:1" s="1" customFormat="1" ht="61.5" customHeight="1" x14ac:dyDescent="0.25">
      <c r="A71" s="19"/>
    </row>
    <row r="72" spans="1:1" s="1" customFormat="1" ht="42.75" customHeight="1" x14ac:dyDescent="0.25">
      <c r="A72" s="19"/>
    </row>
    <row r="73" spans="1:1" s="1" customFormat="1" ht="48" customHeight="1" x14ac:dyDescent="0.25">
      <c r="A73" s="19"/>
    </row>
    <row r="74" spans="1:1" s="1" customFormat="1" ht="43.5" customHeight="1" x14ac:dyDescent="0.25">
      <c r="A74" s="19"/>
    </row>
    <row r="75" spans="1:1" s="1" customFormat="1" ht="54.75" customHeight="1" x14ac:dyDescent="0.25">
      <c r="A75" s="19"/>
    </row>
    <row r="76" spans="1:1" s="1" customFormat="1" ht="39" customHeight="1" x14ac:dyDescent="0.25">
      <c r="A76" s="19"/>
    </row>
    <row r="77" spans="1:1" s="1" customFormat="1" ht="23.25" customHeight="1" x14ac:dyDescent="0.25">
      <c r="A77" s="19"/>
    </row>
  </sheetData>
  <mergeCells count="36">
    <mergeCell ref="C28:C29"/>
    <mergeCell ref="D28:D29"/>
    <mergeCell ref="E28:E29"/>
    <mergeCell ref="F28:F29"/>
    <mergeCell ref="D8:D9"/>
    <mergeCell ref="E8:E9"/>
    <mergeCell ref="F8:F9"/>
    <mergeCell ref="A28:A29"/>
    <mergeCell ref="Q5:S5"/>
    <mergeCell ref="Q28:Q29"/>
    <mergeCell ref="R28:R29"/>
    <mergeCell ref="S28:S29"/>
    <mergeCell ref="L28:L29"/>
    <mergeCell ref="M28:M29"/>
    <mergeCell ref="N28:N29"/>
    <mergeCell ref="O28:O29"/>
    <mergeCell ref="P28:P29"/>
    <mergeCell ref="G28:G29"/>
    <mergeCell ref="H28:H29"/>
    <mergeCell ref="I28:I29"/>
    <mergeCell ref="J28:J29"/>
    <mergeCell ref="K28:K29"/>
    <mergeCell ref="B28:B29"/>
    <mergeCell ref="Q4:S4"/>
    <mergeCell ref="B6:S6"/>
    <mergeCell ref="K8:K9"/>
    <mergeCell ref="L8:M8"/>
    <mergeCell ref="N8:O8"/>
    <mergeCell ref="P8:Q8"/>
    <mergeCell ref="R8:R10"/>
    <mergeCell ref="S8:S10"/>
    <mergeCell ref="A8:A9"/>
    <mergeCell ref="B8:B10"/>
    <mergeCell ref="C8:C9"/>
    <mergeCell ref="G8:I8"/>
    <mergeCell ref="J8:J10"/>
  </mergeCells>
  <pageMargins left="0.39370078740157483" right="0.19685039370078741" top="0.98425196850393704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56"/>
  <sheetViews>
    <sheetView topLeftCell="D1" zoomScale="89" zoomScaleNormal="89" workbookViewId="0">
      <selection activeCell="G6" sqref="G6:I6"/>
    </sheetView>
  </sheetViews>
  <sheetFormatPr defaultRowHeight="15" x14ac:dyDescent="0.25"/>
  <cols>
    <col min="2" max="2" width="17" customWidth="1"/>
    <col min="3" max="3" width="15.7109375" customWidth="1"/>
    <col min="7" max="7" width="18.85546875" customWidth="1"/>
    <col min="8" max="8" width="16" customWidth="1"/>
    <col min="9" max="9" width="17.7109375" customWidth="1"/>
    <col min="10" max="10" width="13" customWidth="1"/>
    <col min="11" max="11" width="12.85546875" customWidth="1"/>
  </cols>
  <sheetData>
    <row r="2" spans="1:16" ht="18.75" x14ac:dyDescent="0.3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233"/>
      <c r="O2" s="189" t="s">
        <v>456</v>
      </c>
      <c r="P2" s="189"/>
    </row>
    <row r="3" spans="1:16" ht="18.75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456" t="s">
        <v>457</v>
      </c>
      <c r="O3" s="456"/>
      <c r="P3" s="456"/>
    </row>
    <row r="4" spans="1:16" ht="18.75" x14ac:dyDescent="0.3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456" t="s">
        <v>458</v>
      </c>
      <c r="O4" s="456"/>
      <c r="P4" s="456"/>
    </row>
    <row r="5" spans="1:16" ht="28.5" customHeight="1" x14ac:dyDescent="0.25">
      <c r="A5" s="190" t="s">
        <v>462</v>
      </c>
      <c r="B5" s="485" t="s">
        <v>682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190"/>
    </row>
    <row r="6" spans="1:16" ht="67.5" customHeight="1" x14ac:dyDescent="0.25">
      <c r="A6" s="234" t="s">
        <v>22</v>
      </c>
      <c r="B6" s="235" t="s">
        <v>23</v>
      </c>
      <c r="C6" s="236" t="s">
        <v>358</v>
      </c>
      <c r="D6" s="235" t="s">
        <v>343</v>
      </c>
      <c r="E6" s="235" t="s">
        <v>25</v>
      </c>
      <c r="F6" s="235" t="s">
        <v>482</v>
      </c>
      <c r="G6" s="487" t="s">
        <v>683</v>
      </c>
      <c r="H6" s="487"/>
      <c r="I6" s="487"/>
      <c r="J6" s="488" t="s">
        <v>17</v>
      </c>
      <c r="K6" s="489"/>
      <c r="L6" s="488" t="s">
        <v>18</v>
      </c>
      <c r="M6" s="488"/>
      <c r="N6" s="488" t="s">
        <v>6</v>
      </c>
      <c r="O6" s="489"/>
      <c r="P6" s="237" t="s">
        <v>62</v>
      </c>
    </row>
    <row r="7" spans="1:16" ht="65.25" customHeight="1" x14ac:dyDescent="0.25">
      <c r="A7" s="234"/>
      <c r="B7" s="235"/>
      <c r="C7" s="238"/>
      <c r="D7" s="238"/>
      <c r="E7" s="235"/>
      <c r="F7" s="235"/>
      <c r="G7" s="235" t="s">
        <v>26</v>
      </c>
      <c r="H7" s="234" t="s">
        <v>504</v>
      </c>
      <c r="I7" s="236" t="s">
        <v>27</v>
      </c>
      <c r="J7" s="239" t="s">
        <v>9</v>
      </c>
      <c r="K7" s="239" t="s">
        <v>7</v>
      </c>
      <c r="L7" s="239" t="s">
        <v>8</v>
      </c>
      <c r="M7" s="239" t="s">
        <v>7</v>
      </c>
      <c r="N7" s="239" t="s">
        <v>5</v>
      </c>
      <c r="O7" s="239" t="s">
        <v>16</v>
      </c>
      <c r="P7" s="240"/>
    </row>
    <row r="8" spans="1:16" ht="15.75" x14ac:dyDescent="0.25">
      <c r="A8" s="241"/>
      <c r="B8" s="242"/>
      <c r="C8" s="243"/>
      <c r="D8" s="243"/>
      <c r="E8" s="244"/>
      <c r="F8" s="244"/>
      <c r="G8" s="245" t="s">
        <v>505</v>
      </c>
      <c r="H8" s="245" t="s">
        <v>506</v>
      </c>
      <c r="I8" s="246" t="s">
        <v>507</v>
      </c>
      <c r="J8" s="240"/>
      <c r="K8" s="247"/>
      <c r="L8" s="241"/>
      <c r="M8" s="241"/>
      <c r="N8" s="241"/>
      <c r="O8" s="241"/>
      <c r="P8" s="247"/>
    </row>
    <row r="9" spans="1:16" ht="78.75" x14ac:dyDescent="0.25">
      <c r="A9" s="248">
        <v>1</v>
      </c>
      <c r="B9" s="249" t="s">
        <v>460</v>
      </c>
      <c r="C9" s="243" t="s">
        <v>461</v>
      </c>
      <c r="D9" s="243">
        <v>29.5</v>
      </c>
      <c r="E9" s="250">
        <v>1939</v>
      </c>
      <c r="F9" s="250"/>
      <c r="G9" s="251">
        <v>44020</v>
      </c>
      <c r="H9" s="252">
        <v>44020</v>
      </c>
      <c r="I9" s="252">
        <v>0</v>
      </c>
      <c r="J9" s="241" t="s">
        <v>395</v>
      </c>
      <c r="K9" s="247" t="s">
        <v>394</v>
      </c>
      <c r="L9" s="241"/>
      <c r="M9" s="241"/>
      <c r="N9" s="241"/>
      <c r="O9" s="241"/>
      <c r="P9" s="247" t="s">
        <v>463</v>
      </c>
    </row>
    <row r="10" spans="1:16" ht="118.5" customHeight="1" x14ac:dyDescent="0.25">
      <c r="A10" s="253">
        <v>2</v>
      </c>
      <c r="B10" s="254" t="s">
        <v>464</v>
      </c>
      <c r="C10" s="243" t="s">
        <v>494</v>
      </c>
      <c r="D10" s="255">
        <v>472</v>
      </c>
      <c r="E10" s="255"/>
      <c r="F10" s="255" t="s">
        <v>484</v>
      </c>
      <c r="G10" s="256">
        <v>6200000</v>
      </c>
      <c r="H10" s="256">
        <v>0</v>
      </c>
      <c r="I10" s="256">
        <v>6200000</v>
      </c>
      <c r="J10" s="257">
        <v>43341</v>
      </c>
      <c r="K10" s="258" t="s">
        <v>483</v>
      </c>
      <c r="L10" s="259"/>
      <c r="M10" s="259"/>
      <c r="N10" s="260"/>
      <c r="O10" s="259"/>
      <c r="P10" s="261"/>
    </row>
    <row r="11" spans="1:16" ht="16.5" thickBot="1" x14ac:dyDescent="0.3">
      <c r="A11" s="253"/>
      <c r="B11" s="262" t="s">
        <v>508</v>
      </c>
      <c r="C11" s="263"/>
      <c r="D11" s="255"/>
      <c r="E11" s="255"/>
      <c r="F11" s="255"/>
      <c r="G11" s="256">
        <f>SUM(G12:G22)</f>
        <v>7370300</v>
      </c>
      <c r="H11" s="256">
        <f>SUM(H12:H22)</f>
        <v>1739854.4099999997</v>
      </c>
      <c r="I11" s="256">
        <f>I12+I13+I14+I15+I16+I17+I18+I19+I20+I21+I22</f>
        <v>5630445.5900000008</v>
      </c>
      <c r="J11" s="257"/>
      <c r="K11" s="258"/>
      <c r="L11" s="259"/>
      <c r="M11" s="259"/>
      <c r="N11" s="260"/>
      <c r="O11" s="259"/>
      <c r="P11" s="261"/>
    </row>
    <row r="12" spans="1:16" ht="117" customHeight="1" thickBot="1" x14ac:dyDescent="0.3">
      <c r="A12" s="253">
        <v>4</v>
      </c>
      <c r="B12" s="264" t="s">
        <v>472</v>
      </c>
      <c r="C12" s="263"/>
      <c r="D12" s="265">
        <v>375</v>
      </c>
      <c r="E12" s="266">
        <v>1984</v>
      </c>
      <c r="F12" s="255" t="s">
        <v>485</v>
      </c>
      <c r="G12" s="267">
        <v>1775760</v>
      </c>
      <c r="H12" s="268">
        <v>415051.93</v>
      </c>
      <c r="I12" s="256">
        <v>1360708.07</v>
      </c>
      <c r="J12" s="269" t="s">
        <v>481</v>
      </c>
      <c r="K12" s="269" t="s">
        <v>480</v>
      </c>
      <c r="L12" s="259"/>
      <c r="M12" s="259"/>
      <c r="N12" s="260"/>
      <c r="O12" s="259"/>
      <c r="P12" s="261"/>
    </row>
    <row r="13" spans="1:16" ht="102" customHeight="1" thickBot="1" x14ac:dyDescent="0.3">
      <c r="A13" s="253">
        <v>5</v>
      </c>
      <c r="B13" s="264" t="s">
        <v>473</v>
      </c>
      <c r="C13" s="263"/>
      <c r="D13" s="265">
        <v>637</v>
      </c>
      <c r="E13" s="266">
        <v>1985</v>
      </c>
      <c r="F13" s="255"/>
      <c r="G13" s="267">
        <v>4141960</v>
      </c>
      <c r="H13" s="268">
        <v>961207.42</v>
      </c>
      <c r="I13" s="256">
        <v>3180752.58</v>
      </c>
      <c r="J13" s="269" t="s">
        <v>481</v>
      </c>
      <c r="K13" s="269" t="s">
        <v>480</v>
      </c>
      <c r="L13" s="259"/>
      <c r="M13" s="259"/>
      <c r="N13" s="260"/>
      <c r="O13" s="259"/>
      <c r="P13" s="261"/>
    </row>
    <row r="14" spans="1:16" ht="84.75" customHeight="1" thickBot="1" x14ac:dyDescent="0.3">
      <c r="A14" s="253">
        <v>6</v>
      </c>
      <c r="B14" s="241" t="s">
        <v>474</v>
      </c>
      <c r="C14" s="263"/>
      <c r="D14" s="265">
        <v>23</v>
      </c>
      <c r="E14" s="266">
        <v>1984</v>
      </c>
      <c r="F14" s="255" t="s">
        <v>486</v>
      </c>
      <c r="G14" s="267">
        <v>186010</v>
      </c>
      <c r="H14" s="268">
        <v>44539.17</v>
      </c>
      <c r="I14" s="256">
        <v>141470.83000000002</v>
      </c>
      <c r="J14" s="269" t="s">
        <v>481</v>
      </c>
      <c r="K14" s="269" t="s">
        <v>480</v>
      </c>
      <c r="L14" s="259"/>
      <c r="M14" s="259" t="s">
        <v>10</v>
      </c>
      <c r="N14" s="260"/>
      <c r="O14" s="259"/>
      <c r="P14" s="261"/>
    </row>
    <row r="15" spans="1:16" ht="110.25" customHeight="1" thickBot="1" x14ac:dyDescent="0.3">
      <c r="A15" s="253">
        <v>7</v>
      </c>
      <c r="B15" s="264" t="s">
        <v>475</v>
      </c>
      <c r="C15" s="263"/>
      <c r="D15" s="265">
        <v>18</v>
      </c>
      <c r="E15" s="266">
        <v>1984</v>
      </c>
      <c r="F15" s="255"/>
      <c r="G15" s="267">
        <v>169140</v>
      </c>
      <c r="H15" s="268">
        <v>60185.65</v>
      </c>
      <c r="I15" s="256">
        <v>108954.35</v>
      </c>
      <c r="J15" s="269" t="s">
        <v>481</v>
      </c>
      <c r="K15" s="269" t="s">
        <v>480</v>
      </c>
      <c r="L15" s="259"/>
      <c r="M15" s="259"/>
      <c r="N15" s="260"/>
      <c r="O15" s="259"/>
      <c r="P15" s="261"/>
    </row>
    <row r="16" spans="1:16" ht="126.75" thickBot="1" x14ac:dyDescent="0.3">
      <c r="A16" s="253">
        <v>8</v>
      </c>
      <c r="B16" s="264" t="s">
        <v>476</v>
      </c>
      <c r="C16" s="263"/>
      <c r="D16" s="265">
        <v>37</v>
      </c>
      <c r="E16" s="266">
        <v>1984</v>
      </c>
      <c r="F16" s="255" t="s">
        <v>487</v>
      </c>
      <c r="G16" s="267">
        <v>101220</v>
      </c>
      <c r="H16" s="268">
        <v>24011.279999999999</v>
      </c>
      <c r="I16" s="256">
        <v>77208.72</v>
      </c>
      <c r="J16" s="269" t="s">
        <v>481</v>
      </c>
      <c r="K16" s="269" t="s">
        <v>480</v>
      </c>
      <c r="L16" s="259"/>
      <c r="M16" s="259"/>
      <c r="N16" s="260"/>
      <c r="O16" s="259"/>
      <c r="P16" s="261"/>
    </row>
    <row r="17" spans="1:16" ht="48" customHeight="1" thickBot="1" x14ac:dyDescent="0.3">
      <c r="A17" s="253">
        <v>9</v>
      </c>
      <c r="B17" s="264" t="s">
        <v>477</v>
      </c>
      <c r="C17" s="263"/>
      <c r="D17" s="265">
        <v>23</v>
      </c>
      <c r="E17" s="266">
        <v>1984</v>
      </c>
      <c r="F17" s="255"/>
      <c r="G17" s="267">
        <v>101220</v>
      </c>
      <c r="H17" s="268">
        <v>23673.88</v>
      </c>
      <c r="I17" s="256">
        <v>77546.12</v>
      </c>
      <c r="J17" s="269" t="s">
        <v>481</v>
      </c>
      <c r="K17" s="269" t="s">
        <v>480</v>
      </c>
      <c r="L17" s="259"/>
      <c r="M17" s="259"/>
      <c r="N17" s="260"/>
      <c r="O17" s="259"/>
      <c r="P17" s="261"/>
    </row>
    <row r="18" spans="1:16" ht="90.75" customHeight="1" thickBot="1" x14ac:dyDescent="0.3">
      <c r="A18" s="253">
        <v>10</v>
      </c>
      <c r="B18" s="264" t="s">
        <v>476</v>
      </c>
      <c r="C18" s="263"/>
      <c r="D18" s="265">
        <v>36</v>
      </c>
      <c r="E18" s="266">
        <v>1984</v>
      </c>
      <c r="F18" s="255" t="s">
        <v>488</v>
      </c>
      <c r="G18" s="267">
        <v>101220</v>
      </c>
      <c r="H18" s="268">
        <v>23673.88</v>
      </c>
      <c r="I18" s="256">
        <v>77546.12</v>
      </c>
      <c r="J18" s="269" t="s">
        <v>481</v>
      </c>
      <c r="K18" s="269" t="s">
        <v>480</v>
      </c>
      <c r="L18" s="259"/>
      <c r="M18" s="259"/>
      <c r="N18" s="260"/>
      <c r="O18" s="259"/>
      <c r="P18" s="261"/>
    </row>
    <row r="19" spans="1:16" ht="67.5" customHeight="1" thickBot="1" x14ac:dyDescent="0.3">
      <c r="A19" s="253">
        <v>11</v>
      </c>
      <c r="B19" s="264" t="s">
        <v>477</v>
      </c>
      <c r="C19" s="263"/>
      <c r="D19" s="265">
        <v>21</v>
      </c>
      <c r="E19" s="266">
        <v>1984</v>
      </c>
      <c r="F19" s="255"/>
      <c r="G19" s="267">
        <v>101220</v>
      </c>
      <c r="H19" s="268">
        <v>23898.81</v>
      </c>
      <c r="I19" s="256">
        <v>77321.19</v>
      </c>
      <c r="J19" s="269" t="s">
        <v>481</v>
      </c>
      <c r="K19" s="269" t="s">
        <v>480</v>
      </c>
      <c r="L19" s="259"/>
      <c r="M19" s="259"/>
      <c r="N19" s="260"/>
      <c r="O19" s="259"/>
      <c r="P19" s="261"/>
    </row>
    <row r="20" spans="1:16" ht="65.25" customHeight="1" thickBot="1" x14ac:dyDescent="0.3">
      <c r="A20" s="253">
        <v>12</v>
      </c>
      <c r="B20" s="264" t="s">
        <v>477</v>
      </c>
      <c r="C20" s="263"/>
      <c r="D20" s="265">
        <v>23</v>
      </c>
      <c r="E20" s="266">
        <v>1984</v>
      </c>
      <c r="F20" s="255"/>
      <c r="G20" s="267">
        <v>101220</v>
      </c>
      <c r="H20" s="268">
        <v>23673.88</v>
      </c>
      <c r="I20" s="256">
        <v>77546.12</v>
      </c>
      <c r="J20" s="269" t="s">
        <v>481</v>
      </c>
      <c r="K20" s="269" t="s">
        <v>480</v>
      </c>
      <c r="L20" s="259"/>
      <c r="M20" s="259"/>
      <c r="N20" s="260"/>
      <c r="O20" s="259"/>
      <c r="P20" s="261"/>
    </row>
    <row r="21" spans="1:16" ht="72.75" customHeight="1" thickBot="1" x14ac:dyDescent="0.3">
      <c r="A21" s="253">
        <v>13</v>
      </c>
      <c r="B21" s="270" t="s">
        <v>478</v>
      </c>
      <c r="C21" s="263"/>
      <c r="D21" s="265">
        <v>210</v>
      </c>
      <c r="E21" s="266">
        <v>1984</v>
      </c>
      <c r="F21" s="255"/>
      <c r="G21" s="267">
        <v>490110</v>
      </c>
      <c r="H21" s="268">
        <v>116264.63</v>
      </c>
      <c r="I21" s="256">
        <v>373845.37</v>
      </c>
      <c r="J21" s="269" t="s">
        <v>481</v>
      </c>
      <c r="K21" s="269" t="s">
        <v>480</v>
      </c>
      <c r="L21" s="259"/>
      <c r="M21" s="259"/>
      <c r="N21" s="260"/>
      <c r="O21" s="259"/>
      <c r="P21" s="261"/>
    </row>
    <row r="22" spans="1:16" ht="78" customHeight="1" thickBot="1" x14ac:dyDescent="0.3">
      <c r="A22" s="271">
        <v>14</v>
      </c>
      <c r="B22" s="270" t="s">
        <v>477</v>
      </c>
      <c r="C22" s="272"/>
      <c r="D22" s="273" t="s">
        <v>479</v>
      </c>
      <c r="E22" s="266">
        <v>1984</v>
      </c>
      <c r="F22" s="274"/>
      <c r="G22" s="275">
        <v>101220</v>
      </c>
      <c r="H22" s="276">
        <v>23673.88</v>
      </c>
      <c r="I22" s="241">
        <v>77546.12</v>
      </c>
      <c r="J22" s="269" t="s">
        <v>481</v>
      </c>
      <c r="K22" s="269" t="s">
        <v>480</v>
      </c>
      <c r="L22" s="277"/>
      <c r="M22" s="278"/>
      <c r="N22" s="278"/>
      <c r="O22" s="259"/>
      <c r="P22" s="261"/>
    </row>
    <row r="23" spans="1:16" ht="114.75" customHeight="1" thickBot="1" x14ac:dyDescent="0.3">
      <c r="A23" s="271"/>
      <c r="B23" s="270" t="s">
        <v>509</v>
      </c>
      <c r="C23" s="272"/>
      <c r="D23" s="273">
        <v>51.2</v>
      </c>
      <c r="E23" s="279"/>
      <c r="F23" s="274"/>
      <c r="G23" s="280">
        <v>942585.34</v>
      </c>
      <c r="H23" s="281">
        <v>0</v>
      </c>
      <c r="I23" s="241">
        <v>942585.34</v>
      </c>
      <c r="J23" s="269" t="s">
        <v>510</v>
      </c>
      <c r="K23" s="269" t="s">
        <v>511</v>
      </c>
      <c r="L23" s="277"/>
      <c r="M23" s="278"/>
      <c r="N23" s="278"/>
      <c r="O23" s="259"/>
      <c r="P23" s="261"/>
    </row>
    <row r="24" spans="1:16" ht="15.75" x14ac:dyDescent="0.25">
      <c r="A24" s="248"/>
      <c r="B24" s="282" t="s">
        <v>512</v>
      </c>
      <c r="C24" s="262"/>
      <c r="D24" s="262">
        <f>SUM(D9:D23)</f>
        <v>1955.7</v>
      </c>
      <c r="E24" s="274"/>
      <c r="F24" s="274"/>
      <c r="G24" s="283">
        <f>G23+G11+G10+G9</f>
        <v>14556905.34</v>
      </c>
      <c r="H24" s="283">
        <f>H23+H11+H10+H9</f>
        <v>1783874.4099999997</v>
      </c>
      <c r="I24" s="283">
        <f>I23+I11+I10+I9</f>
        <v>12773030.93</v>
      </c>
      <c r="J24" s="284"/>
      <c r="K24" s="285"/>
      <c r="L24" s="286"/>
      <c r="M24" s="286"/>
      <c r="N24" s="286"/>
      <c r="O24" s="241"/>
      <c r="P24" s="247"/>
    </row>
    <row r="27" spans="1:16" ht="64.5" customHeight="1" x14ac:dyDescent="0.25">
      <c r="A27" s="194"/>
      <c r="B27" s="195"/>
      <c r="C27" s="195"/>
    </row>
    <row r="28" spans="1:16" x14ac:dyDescent="0.25">
      <c r="A28" s="194"/>
      <c r="B28" s="195"/>
      <c r="C28" s="195"/>
    </row>
    <row r="29" spans="1:16" x14ac:dyDescent="0.25">
      <c r="A29" s="194"/>
      <c r="B29" s="195"/>
      <c r="C29" s="195"/>
    </row>
    <row r="30" spans="1:16" x14ac:dyDescent="0.25">
      <c r="A30" s="194"/>
      <c r="B30" s="195"/>
      <c r="C30" s="195"/>
    </row>
    <row r="31" spans="1:16" x14ac:dyDescent="0.25">
      <c r="A31" s="194"/>
      <c r="B31" s="195"/>
      <c r="C31" s="195"/>
    </row>
    <row r="32" spans="1:16" x14ac:dyDescent="0.25">
      <c r="A32" s="194"/>
      <c r="B32" s="195"/>
      <c r="C32" s="19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ht="24" customHeight="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ht="15" customHeight="1" x14ac:dyDescent="0.25">
      <c r="A76" s="15"/>
    </row>
    <row r="77" spans="1:1" ht="19.5" customHeight="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s="10" customFormat="1" x14ac:dyDescent="0.25">
      <c r="A247" s="16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  <row r="310" spans="1:1" x14ac:dyDescent="0.25">
      <c r="A310" s="15"/>
    </row>
    <row r="311" spans="1:1" x14ac:dyDescent="0.25">
      <c r="A311" s="15"/>
    </row>
    <row r="312" spans="1:1" x14ac:dyDescent="0.25">
      <c r="A312" s="15"/>
    </row>
    <row r="313" spans="1:1" x14ac:dyDescent="0.25">
      <c r="A313" s="15"/>
    </row>
    <row r="314" spans="1:1" x14ac:dyDescent="0.25">
      <c r="A314" s="15"/>
    </row>
    <row r="315" spans="1:1" x14ac:dyDescent="0.25">
      <c r="A315" s="15"/>
    </row>
    <row r="316" spans="1:1" x14ac:dyDescent="0.25">
      <c r="A316" s="15"/>
    </row>
    <row r="317" spans="1:1" x14ac:dyDescent="0.25">
      <c r="A317" s="15"/>
    </row>
    <row r="318" spans="1:1" x14ac:dyDescent="0.25">
      <c r="A318" s="15"/>
    </row>
    <row r="319" spans="1:1" x14ac:dyDescent="0.25">
      <c r="A319" s="15"/>
    </row>
    <row r="320" spans="1:1" x14ac:dyDescent="0.25">
      <c r="A320" s="15"/>
    </row>
    <row r="321" spans="1:1" x14ac:dyDescent="0.25">
      <c r="A321" s="15"/>
    </row>
    <row r="322" spans="1:1" x14ac:dyDescent="0.25">
      <c r="A322" s="15"/>
    </row>
    <row r="323" spans="1:1" x14ac:dyDescent="0.25">
      <c r="A323" s="15"/>
    </row>
    <row r="324" spans="1:1" x14ac:dyDescent="0.25">
      <c r="A324" s="15"/>
    </row>
    <row r="325" spans="1:1" x14ac:dyDescent="0.25">
      <c r="A325" s="15"/>
    </row>
    <row r="326" spans="1:1" x14ac:dyDescent="0.25">
      <c r="A326" s="15"/>
    </row>
    <row r="327" spans="1:1" x14ac:dyDescent="0.25">
      <c r="A327" s="15"/>
    </row>
    <row r="328" spans="1:1" x14ac:dyDescent="0.25">
      <c r="A328" s="15"/>
    </row>
    <row r="329" spans="1:1" x14ac:dyDescent="0.25">
      <c r="A329" s="15"/>
    </row>
    <row r="330" spans="1:1" x14ac:dyDescent="0.25">
      <c r="A330" s="15"/>
    </row>
    <row r="331" spans="1:1" x14ac:dyDescent="0.25">
      <c r="A331" s="15"/>
    </row>
    <row r="332" spans="1:1" x14ac:dyDescent="0.25">
      <c r="A332" s="15"/>
    </row>
    <row r="333" spans="1:1" x14ac:dyDescent="0.25">
      <c r="A333" s="15"/>
    </row>
    <row r="334" spans="1:1" x14ac:dyDescent="0.25">
      <c r="A334" s="15"/>
    </row>
    <row r="335" spans="1:1" x14ac:dyDescent="0.25">
      <c r="A335" s="15"/>
    </row>
    <row r="336" spans="1:1" x14ac:dyDescent="0.25">
      <c r="A336" s="15"/>
    </row>
    <row r="337" spans="1:1" x14ac:dyDescent="0.25">
      <c r="A337" s="15"/>
    </row>
    <row r="338" spans="1:1" x14ac:dyDescent="0.25">
      <c r="A338" s="15"/>
    </row>
    <row r="339" spans="1:1" x14ac:dyDescent="0.25">
      <c r="A339" s="15"/>
    </row>
    <row r="340" spans="1:1" x14ac:dyDescent="0.25">
      <c r="A340" s="15"/>
    </row>
    <row r="341" spans="1:1" x14ac:dyDescent="0.25">
      <c r="A341" s="15"/>
    </row>
    <row r="342" spans="1:1" x14ac:dyDescent="0.25">
      <c r="A342" s="15"/>
    </row>
    <row r="343" spans="1:1" x14ac:dyDescent="0.25">
      <c r="A343" s="15"/>
    </row>
    <row r="344" spans="1:1" x14ac:dyDescent="0.25">
      <c r="A344" s="15"/>
    </row>
    <row r="345" spans="1:1" x14ac:dyDescent="0.25">
      <c r="A345" s="15"/>
    </row>
    <row r="346" spans="1:1" x14ac:dyDescent="0.25">
      <c r="A346" s="15"/>
    </row>
    <row r="347" spans="1:1" x14ac:dyDescent="0.25">
      <c r="A347" s="15"/>
    </row>
    <row r="348" spans="1:1" x14ac:dyDescent="0.25">
      <c r="A348" s="15"/>
    </row>
    <row r="349" spans="1:1" x14ac:dyDescent="0.25">
      <c r="A349" s="15"/>
    </row>
    <row r="350" spans="1:1" x14ac:dyDescent="0.25">
      <c r="A350" s="15"/>
    </row>
    <row r="351" spans="1:1" x14ac:dyDescent="0.25">
      <c r="A351" s="15"/>
    </row>
    <row r="352" spans="1:1" x14ac:dyDescent="0.25">
      <c r="A352" s="15"/>
    </row>
    <row r="353" spans="1:1" x14ac:dyDescent="0.25">
      <c r="A353" s="15"/>
    </row>
    <row r="354" spans="1:1" x14ac:dyDescent="0.25">
      <c r="A354" s="15"/>
    </row>
    <row r="355" spans="1:1" x14ac:dyDescent="0.25">
      <c r="A355" s="15"/>
    </row>
    <row r="356" spans="1:1" x14ac:dyDescent="0.25">
      <c r="A356" s="15"/>
    </row>
    <row r="357" spans="1:1" x14ac:dyDescent="0.25">
      <c r="A357" s="15"/>
    </row>
    <row r="358" spans="1:1" x14ac:dyDescent="0.25">
      <c r="A358" s="15"/>
    </row>
    <row r="359" spans="1:1" x14ac:dyDescent="0.25">
      <c r="A359" s="15"/>
    </row>
    <row r="360" spans="1:1" x14ac:dyDescent="0.25">
      <c r="A360" s="15"/>
    </row>
    <row r="361" spans="1:1" x14ac:dyDescent="0.25">
      <c r="A361" s="15"/>
    </row>
    <row r="362" spans="1:1" x14ac:dyDescent="0.25">
      <c r="A362" s="15"/>
    </row>
    <row r="363" spans="1:1" x14ac:dyDescent="0.25">
      <c r="A363" s="15"/>
    </row>
    <row r="364" spans="1:1" x14ac:dyDescent="0.25">
      <c r="A364" s="15"/>
    </row>
    <row r="365" spans="1:1" x14ac:dyDescent="0.25">
      <c r="A365" s="15"/>
    </row>
    <row r="366" spans="1:1" x14ac:dyDescent="0.25">
      <c r="A366" s="15"/>
    </row>
    <row r="367" spans="1:1" x14ac:dyDescent="0.25">
      <c r="A367" s="15"/>
    </row>
    <row r="368" spans="1:1" x14ac:dyDescent="0.25">
      <c r="A368" s="15"/>
    </row>
    <row r="369" spans="1:1" x14ac:dyDescent="0.25">
      <c r="A369" s="15"/>
    </row>
    <row r="370" spans="1:1" x14ac:dyDescent="0.25">
      <c r="A370" s="15"/>
    </row>
    <row r="371" spans="1:1" x14ac:dyDescent="0.25">
      <c r="A371" s="15"/>
    </row>
    <row r="372" spans="1:1" x14ac:dyDescent="0.25">
      <c r="A372" s="15"/>
    </row>
    <row r="373" spans="1:1" x14ac:dyDescent="0.25">
      <c r="A373" s="15"/>
    </row>
    <row r="374" spans="1:1" x14ac:dyDescent="0.25">
      <c r="A374" s="15"/>
    </row>
    <row r="375" spans="1:1" x14ac:dyDescent="0.25">
      <c r="A375" s="15"/>
    </row>
    <row r="376" spans="1:1" x14ac:dyDescent="0.25">
      <c r="A376" s="15"/>
    </row>
    <row r="377" spans="1:1" x14ac:dyDescent="0.25">
      <c r="A377" s="15"/>
    </row>
    <row r="378" spans="1:1" x14ac:dyDescent="0.25">
      <c r="A378" s="15"/>
    </row>
    <row r="379" spans="1:1" x14ac:dyDescent="0.25">
      <c r="A379" s="15"/>
    </row>
    <row r="380" spans="1:1" x14ac:dyDescent="0.25">
      <c r="A380" s="15"/>
    </row>
    <row r="381" spans="1:1" x14ac:dyDescent="0.25">
      <c r="A381" s="15"/>
    </row>
    <row r="382" spans="1:1" x14ac:dyDescent="0.25">
      <c r="A382" s="15"/>
    </row>
    <row r="383" spans="1:1" x14ac:dyDescent="0.25">
      <c r="A383" s="15"/>
    </row>
    <row r="384" spans="1:1" x14ac:dyDescent="0.25">
      <c r="A384" s="15"/>
    </row>
    <row r="385" spans="1:1" x14ac:dyDescent="0.25">
      <c r="A385" s="15"/>
    </row>
    <row r="386" spans="1:1" x14ac:dyDescent="0.25">
      <c r="A386" s="15"/>
    </row>
    <row r="387" spans="1:1" x14ac:dyDescent="0.25">
      <c r="A387" s="15"/>
    </row>
    <row r="388" spans="1:1" x14ac:dyDescent="0.25">
      <c r="A388" s="15"/>
    </row>
    <row r="389" spans="1:1" x14ac:dyDescent="0.25">
      <c r="A389" s="15"/>
    </row>
    <row r="390" spans="1:1" x14ac:dyDescent="0.25">
      <c r="A390" s="15"/>
    </row>
    <row r="391" spans="1:1" x14ac:dyDescent="0.25">
      <c r="A391" s="15"/>
    </row>
    <row r="392" spans="1:1" x14ac:dyDescent="0.25">
      <c r="A392" s="15"/>
    </row>
    <row r="393" spans="1:1" x14ac:dyDescent="0.25">
      <c r="A393" s="15"/>
    </row>
    <row r="394" spans="1:1" x14ac:dyDescent="0.25">
      <c r="A394" s="15"/>
    </row>
    <row r="395" spans="1:1" x14ac:dyDescent="0.25">
      <c r="A395" s="15"/>
    </row>
    <row r="396" spans="1:1" x14ac:dyDescent="0.25">
      <c r="A396" s="15"/>
    </row>
    <row r="397" spans="1:1" x14ac:dyDescent="0.25">
      <c r="A397" s="15"/>
    </row>
    <row r="398" spans="1:1" x14ac:dyDescent="0.25">
      <c r="A398" s="15"/>
    </row>
    <row r="399" spans="1:1" x14ac:dyDescent="0.25">
      <c r="A399" s="15"/>
    </row>
    <row r="400" spans="1:1" x14ac:dyDescent="0.25">
      <c r="A400" s="15"/>
    </row>
    <row r="401" spans="1:1" x14ac:dyDescent="0.25">
      <c r="A401" s="15"/>
    </row>
    <row r="402" spans="1:1" x14ac:dyDescent="0.25">
      <c r="A402" s="15"/>
    </row>
    <row r="403" spans="1:1" x14ac:dyDescent="0.25">
      <c r="A403" s="15"/>
    </row>
    <row r="404" spans="1:1" x14ac:dyDescent="0.25">
      <c r="A404" s="15"/>
    </row>
    <row r="405" spans="1:1" x14ac:dyDescent="0.25">
      <c r="A405" s="15"/>
    </row>
    <row r="406" spans="1:1" x14ac:dyDescent="0.25">
      <c r="A406" s="15"/>
    </row>
    <row r="407" spans="1:1" x14ac:dyDescent="0.25">
      <c r="A407" s="15"/>
    </row>
    <row r="408" spans="1:1" x14ac:dyDescent="0.25">
      <c r="A408" s="15"/>
    </row>
    <row r="409" spans="1:1" x14ac:dyDescent="0.25">
      <c r="A409" s="15"/>
    </row>
    <row r="410" spans="1:1" x14ac:dyDescent="0.25">
      <c r="A410" s="15"/>
    </row>
    <row r="411" spans="1:1" x14ac:dyDescent="0.25">
      <c r="A411" s="15"/>
    </row>
    <row r="412" spans="1:1" x14ac:dyDescent="0.25">
      <c r="A412" s="15"/>
    </row>
    <row r="413" spans="1:1" x14ac:dyDescent="0.25">
      <c r="A413" s="15"/>
    </row>
    <row r="414" spans="1:1" x14ac:dyDescent="0.25">
      <c r="A414" s="15"/>
    </row>
    <row r="415" spans="1:1" x14ac:dyDescent="0.25">
      <c r="A415" s="15"/>
    </row>
    <row r="416" spans="1:1" x14ac:dyDescent="0.25">
      <c r="A416" s="15"/>
    </row>
    <row r="417" spans="1:1" x14ac:dyDescent="0.25">
      <c r="A417" s="15"/>
    </row>
    <row r="418" spans="1:1" x14ac:dyDescent="0.25">
      <c r="A418" s="15"/>
    </row>
    <row r="419" spans="1:1" x14ac:dyDescent="0.25">
      <c r="A419" s="15"/>
    </row>
    <row r="420" spans="1:1" x14ac:dyDescent="0.25">
      <c r="A420" s="15"/>
    </row>
    <row r="421" spans="1:1" x14ac:dyDescent="0.25">
      <c r="A421" s="15"/>
    </row>
    <row r="422" spans="1:1" x14ac:dyDescent="0.25">
      <c r="A422" s="15"/>
    </row>
    <row r="423" spans="1:1" x14ac:dyDescent="0.25">
      <c r="A423" s="15"/>
    </row>
    <row r="424" spans="1:1" x14ac:dyDescent="0.25">
      <c r="A424" s="15"/>
    </row>
    <row r="425" spans="1:1" x14ac:dyDescent="0.25">
      <c r="A425" s="15"/>
    </row>
    <row r="426" spans="1:1" x14ac:dyDescent="0.25">
      <c r="A426" s="15"/>
    </row>
    <row r="427" spans="1:1" x14ac:dyDescent="0.25">
      <c r="A427" s="15"/>
    </row>
    <row r="428" spans="1:1" x14ac:dyDescent="0.25">
      <c r="A428" s="15"/>
    </row>
    <row r="429" spans="1:1" x14ac:dyDescent="0.25">
      <c r="A429" s="15"/>
    </row>
    <row r="430" spans="1:1" x14ac:dyDescent="0.25">
      <c r="A430" s="15"/>
    </row>
    <row r="431" spans="1:1" x14ac:dyDescent="0.25">
      <c r="A431" s="15"/>
    </row>
    <row r="432" spans="1:1" x14ac:dyDescent="0.25">
      <c r="A432" s="15"/>
    </row>
    <row r="433" spans="1:1" x14ac:dyDescent="0.25">
      <c r="A433" s="15"/>
    </row>
    <row r="434" spans="1:1" x14ac:dyDescent="0.25">
      <c r="A434" s="15"/>
    </row>
    <row r="435" spans="1:1" x14ac:dyDescent="0.25">
      <c r="A435" s="15"/>
    </row>
    <row r="436" spans="1:1" x14ac:dyDescent="0.25">
      <c r="A436" s="15"/>
    </row>
    <row r="437" spans="1:1" x14ac:dyDescent="0.25">
      <c r="A437" s="15"/>
    </row>
    <row r="438" spans="1:1" x14ac:dyDescent="0.25">
      <c r="A438" s="15"/>
    </row>
    <row r="439" spans="1:1" x14ac:dyDescent="0.25">
      <c r="A439" s="15"/>
    </row>
    <row r="440" spans="1:1" x14ac:dyDescent="0.25">
      <c r="A440" s="15"/>
    </row>
    <row r="441" spans="1:1" x14ac:dyDescent="0.25">
      <c r="A441" s="15"/>
    </row>
    <row r="442" spans="1:1" x14ac:dyDescent="0.25">
      <c r="A442" s="15"/>
    </row>
    <row r="443" spans="1:1" x14ac:dyDescent="0.25">
      <c r="A443" s="15"/>
    </row>
    <row r="444" spans="1:1" x14ac:dyDescent="0.25">
      <c r="A444" s="15"/>
    </row>
    <row r="445" spans="1:1" x14ac:dyDescent="0.25">
      <c r="A445" s="15"/>
    </row>
    <row r="446" spans="1:1" x14ac:dyDescent="0.25">
      <c r="A446" s="15"/>
    </row>
    <row r="447" spans="1:1" x14ac:dyDescent="0.25">
      <c r="A447" s="15"/>
    </row>
    <row r="448" spans="1:1" x14ac:dyDescent="0.25">
      <c r="A448" s="15"/>
    </row>
    <row r="449" spans="1:1" x14ac:dyDescent="0.25">
      <c r="A449" s="15"/>
    </row>
    <row r="450" spans="1:1" x14ac:dyDescent="0.25">
      <c r="A450" s="15"/>
    </row>
    <row r="451" spans="1:1" x14ac:dyDescent="0.25">
      <c r="A451" s="15"/>
    </row>
    <row r="452" spans="1:1" x14ac:dyDescent="0.25">
      <c r="A452" s="15"/>
    </row>
    <row r="453" spans="1:1" x14ac:dyDescent="0.25">
      <c r="A453" s="15"/>
    </row>
    <row r="454" spans="1:1" x14ac:dyDescent="0.25">
      <c r="A454" s="15"/>
    </row>
    <row r="455" spans="1:1" x14ac:dyDescent="0.25">
      <c r="A455" s="15"/>
    </row>
    <row r="456" spans="1:1" x14ac:dyDescent="0.25">
      <c r="A456" s="15"/>
    </row>
    <row r="457" spans="1:1" x14ac:dyDescent="0.25">
      <c r="A457" s="15"/>
    </row>
    <row r="458" spans="1:1" x14ac:dyDescent="0.25">
      <c r="A458" s="15"/>
    </row>
    <row r="459" spans="1:1" x14ac:dyDescent="0.25">
      <c r="A459" s="15"/>
    </row>
    <row r="460" spans="1:1" x14ac:dyDescent="0.25">
      <c r="A460" s="15"/>
    </row>
    <row r="461" spans="1:1" x14ac:dyDescent="0.25">
      <c r="A461" s="15"/>
    </row>
    <row r="462" spans="1:1" x14ac:dyDescent="0.25">
      <c r="A462" s="15"/>
    </row>
    <row r="463" spans="1:1" x14ac:dyDescent="0.25">
      <c r="A463" s="15"/>
    </row>
    <row r="464" spans="1:1" x14ac:dyDescent="0.25">
      <c r="A464" s="15"/>
    </row>
    <row r="465" spans="1:1" x14ac:dyDescent="0.25">
      <c r="A465" s="15"/>
    </row>
    <row r="466" spans="1:1" x14ac:dyDescent="0.25">
      <c r="A466" s="15"/>
    </row>
    <row r="467" spans="1:1" x14ac:dyDescent="0.25">
      <c r="A467" s="15"/>
    </row>
    <row r="468" spans="1:1" x14ac:dyDescent="0.25">
      <c r="A468" s="15"/>
    </row>
    <row r="469" spans="1:1" ht="27.75" customHeight="1" x14ac:dyDescent="0.25">
      <c r="A469" s="15"/>
    </row>
    <row r="470" spans="1:1" x14ac:dyDescent="0.25">
      <c r="A470" s="15"/>
    </row>
    <row r="471" spans="1:1" x14ac:dyDescent="0.25">
      <c r="A471" s="15"/>
    </row>
    <row r="472" spans="1:1" x14ac:dyDescent="0.25">
      <c r="A472" s="15"/>
    </row>
    <row r="473" spans="1:1" x14ac:dyDescent="0.25">
      <c r="A473" s="15"/>
    </row>
    <row r="474" spans="1:1" x14ac:dyDescent="0.25">
      <c r="A474" s="15"/>
    </row>
    <row r="475" spans="1:1" x14ac:dyDescent="0.25">
      <c r="A475" s="15"/>
    </row>
    <row r="476" spans="1:1" x14ac:dyDescent="0.25">
      <c r="A476" s="15"/>
    </row>
    <row r="477" spans="1:1" x14ac:dyDescent="0.25">
      <c r="A477" s="15"/>
    </row>
    <row r="478" spans="1:1" x14ac:dyDescent="0.25">
      <c r="A478" s="15"/>
    </row>
    <row r="479" spans="1:1" x14ac:dyDescent="0.25">
      <c r="A479" s="15"/>
    </row>
    <row r="480" spans="1:1" x14ac:dyDescent="0.25">
      <c r="A480" s="15"/>
    </row>
    <row r="481" spans="1:1" x14ac:dyDescent="0.25">
      <c r="A481" s="15"/>
    </row>
    <row r="482" spans="1:1" x14ac:dyDescent="0.25">
      <c r="A482" s="15"/>
    </row>
    <row r="483" spans="1:1" x14ac:dyDescent="0.25">
      <c r="A483" s="15"/>
    </row>
    <row r="484" spans="1:1" x14ac:dyDescent="0.25">
      <c r="A484" s="15"/>
    </row>
    <row r="485" spans="1:1" x14ac:dyDescent="0.25">
      <c r="A485" s="15"/>
    </row>
    <row r="486" spans="1:1" x14ac:dyDescent="0.25">
      <c r="A486" s="15"/>
    </row>
    <row r="487" spans="1:1" x14ac:dyDescent="0.25">
      <c r="A487" s="15"/>
    </row>
    <row r="488" spans="1:1" x14ac:dyDescent="0.25">
      <c r="A488" s="15"/>
    </row>
    <row r="489" spans="1:1" x14ac:dyDescent="0.25">
      <c r="A489" s="15"/>
    </row>
    <row r="490" spans="1:1" x14ac:dyDescent="0.25">
      <c r="A490" s="15"/>
    </row>
    <row r="491" spans="1:1" x14ac:dyDescent="0.25">
      <c r="A491" s="15"/>
    </row>
    <row r="492" spans="1:1" x14ac:dyDescent="0.25">
      <c r="A492" s="15"/>
    </row>
    <row r="493" spans="1:1" x14ac:dyDescent="0.25">
      <c r="A493" s="15"/>
    </row>
    <row r="494" spans="1:1" x14ac:dyDescent="0.25">
      <c r="A494" s="15"/>
    </row>
    <row r="495" spans="1:1" x14ac:dyDescent="0.25">
      <c r="A495" s="15"/>
    </row>
    <row r="496" spans="1:1" x14ac:dyDescent="0.25">
      <c r="A496" s="15"/>
    </row>
    <row r="497" spans="1:1" x14ac:dyDescent="0.25">
      <c r="A497" s="15"/>
    </row>
    <row r="498" spans="1:1" x14ac:dyDescent="0.25">
      <c r="A498" s="15"/>
    </row>
    <row r="499" spans="1:1" x14ac:dyDescent="0.25">
      <c r="A499" s="15"/>
    </row>
    <row r="500" spans="1:1" x14ac:dyDescent="0.25">
      <c r="A500" s="15"/>
    </row>
    <row r="501" spans="1:1" x14ac:dyDescent="0.25">
      <c r="A501" s="15"/>
    </row>
    <row r="502" spans="1:1" x14ac:dyDescent="0.25">
      <c r="A502" s="15"/>
    </row>
    <row r="503" spans="1:1" x14ac:dyDescent="0.25">
      <c r="A503" s="15"/>
    </row>
    <row r="504" spans="1:1" x14ac:dyDescent="0.25">
      <c r="A504" s="15"/>
    </row>
    <row r="505" spans="1:1" x14ac:dyDescent="0.25">
      <c r="A505" s="15"/>
    </row>
    <row r="506" spans="1:1" x14ac:dyDescent="0.25">
      <c r="A506" s="15"/>
    </row>
    <row r="507" spans="1:1" x14ac:dyDescent="0.25">
      <c r="A507" s="15"/>
    </row>
    <row r="508" spans="1:1" x14ac:dyDescent="0.25">
      <c r="A508" s="15"/>
    </row>
    <row r="509" spans="1:1" x14ac:dyDescent="0.25">
      <c r="A509" s="15"/>
    </row>
    <row r="510" spans="1:1" x14ac:dyDescent="0.25">
      <c r="A510" s="15"/>
    </row>
    <row r="511" spans="1:1" x14ac:dyDescent="0.25">
      <c r="A511" s="15"/>
    </row>
    <row r="512" spans="1:1" x14ac:dyDescent="0.25">
      <c r="A512" s="15"/>
    </row>
    <row r="513" spans="1:1" x14ac:dyDescent="0.25">
      <c r="A513" s="15"/>
    </row>
    <row r="514" spans="1:1" x14ac:dyDescent="0.25">
      <c r="A514" s="15"/>
    </row>
    <row r="515" spans="1:1" x14ac:dyDescent="0.25">
      <c r="A515" s="15"/>
    </row>
    <row r="516" spans="1:1" x14ac:dyDescent="0.25">
      <c r="A516" s="15"/>
    </row>
    <row r="517" spans="1:1" x14ac:dyDescent="0.25">
      <c r="A517" s="15"/>
    </row>
    <row r="518" spans="1:1" x14ac:dyDescent="0.25">
      <c r="A518" s="15"/>
    </row>
    <row r="519" spans="1:1" x14ac:dyDescent="0.25">
      <c r="A519" s="15"/>
    </row>
    <row r="520" spans="1:1" x14ac:dyDescent="0.25">
      <c r="A520" s="15"/>
    </row>
    <row r="521" spans="1:1" x14ac:dyDescent="0.25">
      <c r="A521" s="15"/>
    </row>
    <row r="522" spans="1:1" x14ac:dyDescent="0.25">
      <c r="A522" s="15"/>
    </row>
    <row r="523" spans="1:1" x14ac:dyDescent="0.25">
      <c r="A523" s="15"/>
    </row>
    <row r="524" spans="1:1" x14ac:dyDescent="0.25">
      <c r="A524" s="15"/>
    </row>
    <row r="525" spans="1:1" x14ac:dyDescent="0.25">
      <c r="A525" s="15"/>
    </row>
    <row r="526" spans="1:1" x14ac:dyDescent="0.25">
      <c r="A526" s="15"/>
    </row>
    <row r="527" spans="1:1" x14ac:dyDescent="0.25">
      <c r="A527" s="15"/>
    </row>
    <row r="528" spans="1:1" x14ac:dyDescent="0.25">
      <c r="A528" s="15"/>
    </row>
    <row r="529" spans="1:1" x14ac:dyDescent="0.25">
      <c r="A529" s="15"/>
    </row>
    <row r="530" spans="1:1" x14ac:dyDescent="0.25">
      <c r="A530" s="15"/>
    </row>
    <row r="531" spans="1:1" x14ac:dyDescent="0.25">
      <c r="A531" s="15"/>
    </row>
    <row r="532" spans="1:1" x14ac:dyDescent="0.25">
      <c r="A532" s="15"/>
    </row>
    <row r="533" spans="1:1" x14ac:dyDescent="0.25">
      <c r="A533" s="15"/>
    </row>
    <row r="534" spans="1:1" x14ac:dyDescent="0.25">
      <c r="A534" s="15"/>
    </row>
    <row r="535" spans="1:1" x14ac:dyDescent="0.25">
      <c r="A535" s="15"/>
    </row>
    <row r="536" spans="1:1" x14ac:dyDescent="0.25">
      <c r="A536" s="15"/>
    </row>
    <row r="537" spans="1:1" x14ac:dyDescent="0.25">
      <c r="A537" s="15"/>
    </row>
    <row r="538" spans="1:1" x14ac:dyDescent="0.25">
      <c r="A538" s="15"/>
    </row>
    <row r="539" spans="1:1" x14ac:dyDescent="0.25">
      <c r="A539" s="15"/>
    </row>
    <row r="540" spans="1:1" x14ac:dyDescent="0.25">
      <c r="A540" s="15"/>
    </row>
    <row r="541" spans="1:1" x14ac:dyDescent="0.25">
      <c r="A541" s="15"/>
    </row>
    <row r="542" spans="1:1" x14ac:dyDescent="0.25">
      <c r="A542" s="15"/>
    </row>
    <row r="543" spans="1:1" x14ac:dyDescent="0.25">
      <c r="A543" s="15"/>
    </row>
    <row r="544" spans="1:1" x14ac:dyDescent="0.25">
      <c r="A544" s="15"/>
    </row>
    <row r="545" spans="1:1" x14ac:dyDescent="0.25">
      <c r="A545" s="15"/>
    </row>
    <row r="546" spans="1:1" x14ac:dyDescent="0.25">
      <c r="A546" s="15"/>
    </row>
    <row r="547" spans="1:1" x14ac:dyDescent="0.25">
      <c r="A547" s="15"/>
    </row>
    <row r="548" spans="1:1" x14ac:dyDescent="0.25">
      <c r="A548" s="15"/>
    </row>
    <row r="549" spans="1:1" x14ac:dyDescent="0.25">
      <c r="A549" s="15"/>
    </row>
    <row r="550" spans="1:1" x14ac:dyDescent="0.25">
      <c r="A550" s="15"/>
    </row>
    <row r="551" spans="1:1" x14ac:dyDescent="0.25">
      <c r="A551" s="15"/>
    </row>
    <row r="552" spans="1:1" x14ac:dyDescent="0.25">
      <c r="A552" s="15"/>
    </row>
    <row r="553" spans="1:1" x14ac:dyDescent="0.25">
      <c r="A553" s="15"/>
    </row>
    <row r="554" spans="1:1" x14ac:dyDescent="0.25">
      <c r="A554" s="15"/>
    </row>
    <row r="555" spans="1:1" x14ac:dyDescent="0.25">
      <c r="A555" s="15"/>
    </row>
    <row r="556" spans="1:1" x14ac:dyDescent="0.25">
      <c r="A556" s="15"/>
    </row>
    <row r="557" spans="1:1" x14ac:dyDescent="0.25">
      <c r="A557" s="15"/>
    </row>
    <row r="558" spans="1:1" x14ac:dyDescent="0.25">
      <c r="A558" s="15"/>
    </row>
    <row r="559" spans="1:1" x14ac:dyDescent="0.25">
      <c r="A559" s="15"/>
    </row>
    <row r="560" spans="1:1" x14ac:dyDescent="0.25">
      <c r="A560" s="15"/>
    </row>
    <row r="561" spans="1:1" x14ac:dyDescent="0.25">
      <c r="A561" s="15"/>
    </row>
    <row r="562" spans="1:1" x14ac:dyDescent="0.25">
      <c r="A562" s="15"/>
    </row>
    <row r="563" spans="1:1" x14ac:dyDescent="0.25">
      <c r="A563" s="15"/>
    </row>
    <row r="564" spans="1:1" x14ac:dyDescent="0.25">
      <c r="A564" s="15"/>
    </row>
    <row r="565" spans="1:1" x14ac:dyDescent="0.25">
      <c r="A565" s="15"/>
    </row>
    <row r="566" spans="1:1" x14ac:dyDescent="0.25">
      <c r="A566" s="15"/>
    </row>
    <row r="567" spans="1:1" x14ac:dyDescent="0.25">
      <c r="A567" s="15"/>
    </row>
    <row r="568" spans="1:1" x14ac:dyDescent="0.25">
      <c r="A568" s="15"/>
    </row>
    <row r="569" spans="1:1" x14ac:dyDescent="0.25">
      <c r="A569" s="15"/>
    </row>
    <row r="570" spans="1:1" x14ac:dyDescent="0.25">
      <c r="A570" s="15"/>
    </row>
    <row r="571" spans="1:1" x14ac:dyDescent="0.25">
      <c r="A571" s="15"/>
    </row>
    <row r="572" spans="1:1" x14ac:dyDescent="0.25">
      <c r="A572" s="15"/>
    </row>
    <row r="573" spans="1:1" x14ac:dyDescent="0.25">
      <c r="A573" s="15"/>
    </row>
    <row r="574" spans="1:1" x14ac:dyDescent="0.25">
      <c r="A574" s="15"/>
    </row>
    <row r="575" spans="1:1" x14ac:dyDescent="0.25">
      <c r="A575" s="15"/>
    </row>
    <row r="576" spans="1:1" x14ac:dyDescent="0.25">
      <c r="A576" s="15"/>
    </row>
    <row r="577" spans="1:1" x14ac:dyDescent="0.25">
      <c r="A577" s="15"/>
    </row>
    <row r="578" spans="1:1" x14ac:dyDescent="0.25">
      <c r="A578" s="15"/>
    </row>
    <row r="579" spans="1:1" x14ac:dyDescent="0.25">
      <c r="A579" s="15"/>
    </row>
    <row r="580" spans="1:1" x14ac:dyDescent="0.25">
      <c r="A580" s="15"/>
    </row>
    <row r="581" spans="1:1" x14ac:dyDescent="0.25">
      <c r="A581" s="15"/>
    </row>
    <row r="582" spans="1:1" x14ac:dyDescent="0.25">
      <c r="A582" s="15"/>
    </row>
    <row r="583" spans="1:1" x14ac:dyDescent="0.25">
      <c r="A583" s="15"/>
    </row>
    <row r="584" spans="1:1" x14ac:dyDescent="0.25">
      <c r="A584" s="15"/>
    </row>
    <row r="585" spans="1:1" x14ac:dyDescent="0.25">
      <c r="A585" s="15"/>
    </row>
    <row r="586" spans="1:1" x14ac:dyDescent="0.25">
      <c r="A586" s="15"/>
    </row>
    <row r="587" spans="1:1" x14ac:dyDescent="0.25">
      <c r="A587" s="15"/>
    </row>
    <row r="588" spans="1:1" x14ac:dyDescent="0.25">
      <c r="A588" s="15"/>
    </row>
    <row r="589" spans="1:1" x14ac:dyDescent="0.25">
      <c r="A589" s="15"/>
    </row>
    <row r="590" spans="1:1" x14ac:dyDescent="0.25">
      <c r="A590" s="15"/>
    </row>
    <row r="591" spans="1:1" x14ac:dyDescent="0.25">
      <c r="A591" s="15"/>
    </row>
    <row r="592" spans="1:1" x14ac:dyDescent="0.25">
      <c r="A592" s="15"/>
    </row>
    <row r="593" spans="1:1" x14ac:dyDescent="0.25">
      <c r="A593" s="15"/>
    </row>
    <row r="594" spans="1:1" x14ac:dyDescent="0.25">
      <c r="A594" s="15"/>
    </row>
    <row r="595" spans="1:1" x14ac:dyDescent="0.25">
      <c r="A595" s="15"/>
    </row>
    <row r="596" spans="1:1" x14ac:dyDescent="0.25">
      <c r="A596" s="15"/>
    </row>
    <row r="597" spans="1:1" x14ac:dyDescent="0.25">
      <c r="A597" s="15"/>
    </row>
    <row r="598" spans="1:1" x14ac:dyDescent="0.25">
      <c r="A598" s="15"/>
    </row>
    <row r="599" spans="1:1" x14ac:dyDescent="0.25">
      <c r="A599" s="15"/>
    </row>
    <row r="600" spans="1:1" x14ac:dyDescent="0.25">
      <c r="A600" s="15"/>
    </row>
    <row r="601" spans="1:1" x14ac:dyDescent="0.25">
      <c r="A601" s="15"/>
    </row>
    <row r="602" spans="1:1" x14ac:dyDescent="0.25">
      <c r="A602" s="15"/>
    </row>
    <row r="603" spans="1:1" x14ac:dyDescent="0.25">
      <c r="A603" s="15"/>
    </row>
    <row r="604" spans="1:1" x14ac:dyDescent="0.25">
      <c r="A604" s="15"/>
    </row>
    <row r="605" spans="1:1" x14ac:dyDescent="0.25">
      <c r="A605" s="15"/>
    </row>
    <row r="606" spans="1:1" x14ac:dyDescent="0.25">
      <c r="A606" s="15"/>
    </row>
    <row r="607" spans="1:1" x14ac:dyDescent="0.25">
      <c r="A607" s="15"/>
    </row>
    <row r="608" spans="1:1" x14ac:dyDescent="0.25">
      <c r="A608" s="15"/>
    </row>
    <row r="609" spans="1:1" x14ac:dyDescent="0.25">
      <c r="A609" s="15"/>
    </row>
    <row r="610" spans="1:1" x14ac:dyDescent="0.25">
      <c r="A610" s="15"/>
    </row>
    <row r="611" spans="1:1" x14ac:dyDescent="0.25">
      <c r="A611" s="15"/>
    </row>
    <row r="612" spans="1:1" x14ac:dyDescent="0.25">
      <c r="A612" s="15"/>
    </row>
    <row r="613" spans="1:1" x14ac:dyDescent="0.25">
      <c r="A613" s="15"/>
    </row>
    <row r="614" spans="1:1" x14ac:dyDescent="0.25">
      <c r="A614" s="15"/>
    </row>
    <row r="615" spans="1:1" x14ac:dyDescent="0.25">
      <c r="A615" s="15"/>
    </row>
    <row r="616" spans="1:1" x14ac:dyDescent="0.25">
      <c r="A616" s="15"/>
    </row>
    <row r="617" spans="1:1" x14ac:dyDescent="0.25">
      <c r="A617" s="15"/>
    </row>
    <row r="618" spans="1:1" x14ac:dyDescent="0.25">
      <c r="A618" s="15"/>
    </row>
    <row r="619" spans="1:1" ht="48.75" customHeight="1" x14ac:dyDescent="0.25">
      <c r="A619" s="15"/>
    </row>
    <row r="620" spans="1:1" ht="36.75" customHeight="1" x14ac:dyDescent="0.25">
      <c r="A620" s="15"/>
    </row>
    <row r="621" spans="1:1" ht="45" customHeight="1" x14ac:dyDescent="0.25">
      <c r="A621" s="15"/>
    </row>
    <row r="622" spans="1:1" ht="40.5" customHeight="1" x14ac:dyDescent="0.25">
      <c r="A622" s="15"/>
    </row>
    <row r="623" spans="1:1" ht="39" customHeight="1" x14ac:dyDescent="0.25">
      <c r="A623" s="15"/>
    </row>
    <row r="624" spans="1:1" ht="28.5" customHeight="1" x14ac:dyDescent="0.25">
      <c r="A624" s="15"/>
    </row>
    <row r="625" spans="1:1" ht="43.5" customHeight="1" x14ac:dyDescent="0.25">
      <c r="A625" s="15"/>
    </row>
    <row r="626" spans="1:1" ht="40.5" customHeight="1" x14ac:dyDescent="0.25">
      <c r="A626" s="15"/>
    </row>
    <row r="627" spans="1:1" ht="38.25" customHeight="1" x14ac:dyDescent="0.25">
      <c r="A627" s="15"/>
    </row>
    <row r="628" spans="1:1" x14ac:dyDescent="0.25">
      <c r="A628" s="15"/>
    </row>
    <row r="629" spans="1:1" x14ac:dyDescent="0.25">
      <c r="A629" s="15"/>
    </row>
    <row r="630" spans="1:1" x14ac:dyDescent="0.25">
      <c r="A630" s="15"/>
    </row>
    <row r="631" spans="1:1" ht="32.25" customHeight="1" x14ac:dyDescent="0.25">
      <c r="A631" s="15"/>
    </row>
    <row r="632" spans="1:1" x14ac:dyDescent="0.25">
      <c r="A632" s="15"/>
    </row>
    <row r="633" spans="1:1" x14ac:dyDescent="0.25">
      <c r="A633" s="15"/>
    </row>
    <row r="634" spans="1:1" ht="24" customHeight="1" x14ac:dyDescent="0.25">
      <c r="A634" s="15"/>
    </row>
    <row r="635" spans="1:1" x14ac:dyDescent="0.25">
      <c r="A635" s="15"/>
    </row>
    <row r="636" spans="1:1" x14ac:dyDescent="0.25">
      <c r="A636" s="15"/>
    </row>
    <row r="637" spans="1:1" x14ac:dyDescent="0.25">
      <c r="A637" s="15"/>
    </row>
    <row r="638" spans="1:1" x14ac:dyDescent="0.25">
      <c r="A638" s="15"/>
    </row>
    <row r="639" spans="1:1" x14ac:dyDescent="0.25">
      <c r="A639" s="15"/>
    </row>
    <row r="640" spans="1:1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ht="27" customHeight="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s="2" customFormat="1" ht="12.75" x14ac:dyDescent="0.2">
      <c r="A652" s="12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8" spans="1:1" x14ac:dyDescent="0.25">
      <c r="A668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  <row r="720" spans="1:1" x14ac:dyDescent="0.25">
      <c r="A720" s="15"/>
    </row>
    <row r="721" spans="1:1" x14ac:dyDescent="0.25">
      <c r="A721" s="15"/>
    </row>
    <row r="722" spans="1:1" x14ac:dyDescent="0.25">
      <c r="A722" s="15"/>
    </row>
    <row r="723" spans="1:1" x14ac:dyDescent="0.25">
      <c r="A723" s="15"/>
    </row>
    <row r="724" spans="1:1" x14ac:dyDescent="0.25">
      <c r="A724" s="15"/>
    </row>
    <row r="725" spans="1:1" x14ac:dyDescent="0.25">
      <c r="A725" s="15"/>
    </row>
    <row r="726" spans="1:1" x14ac:dyDescent="0.25">
      <c r="A726" s="15"/>
    </row>
    <row r="727" spans="1:1" x14ac:dyDescent="0.25">
      <c r="A727" s="15"/>
    </row>
    <row r="728" spans="1:1" x14ac:dyDescent="0.25">
      <c r="A728" s="15"/>
    </row>
    <row r="729" spans="1:1" x14ac:dyDescent="0.25">
      <c r="A729" s="15"/>
    </row>
    <row r="730" spans="1:1" x14ac:dyDescent="0.25">
      <c r="A730" s="15"/>
    </row>
    <row r="731" spans="1:1" x14ac:dyDescent="0.25">
      <c r="A731" s="15"/>
    </row>
    <row r="732" spans="1:1" x14ac:dyDescent="0.25">
      <c r="A732" s="15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  <row r="739" spans="1:1" x14ac:dyDescent="0.25">
      <c r="A739" s="15"/>
    </row>
    <row r="740" spans="1:1" x14ac:dyDescent="0.25">
      <c r="A740" s="15"/>
    </row>
    <row r="741" spans="1:1" x14ac:dyDescent="0.25">
      <c r="A741" s="15"/>
    </row>
    <row r="742" spans="1:1" x14ac:dyDescent="0.25">
      <c r="A742" s="15"/>
    </row>
    <row r="743" spans="1:1" x14ac:dyDescent="0.25">
      <c r="A743" s="15"/>
    </row>
    <row r="744" spans="1:1" x14ac:dyDescent="0.25">
      <c r="A744" s="15"/>
    </row>
    <row r="745" spans="1:1" x14ac:dyDescent="0.25">
      <c r="A745" s="15"/>
    </row>
    <row r="746" spans="1:1" x14ac:dyDescent="0.25">
      <c r="A746" s="15"/>
    </row>
    <row r="747" spans="1:1" x14ac:dyDescent="0.25">
      <c r="A747" s="15"/>
    </row>
    <row r="748" spans="1:1" x14ac:dyDescent="0.25">
      <c r="A748" s="15"/>
    </row>
    <row r="749" spans="1:1" x14ac:dyDescent="0.25">
      <c r="A749" s="15"/>
    </row>
    <row r="750" spans="1:1" x14ac:dyDescent="0.25">
      <c r="A750" s="15"/>
    </row>
    <row r="751" spans="1:1" x14ac:dyDescent="0.25">
      <c r="A751" s="15"/>
    </row>
    <row r="752" spans="1:1" x14ac:dyDescent="0.25">
      <c r="A752" s="15"/>
    </row>
    <row r="753" spans="1:1" x14ac:dyDescent="0.25">
      <c r="A753" s="15"/>
    </row>
    <row r="754" spans="1:1" x14ac:dyDescent="0.25">
      <c r="A754" s="15"/>
    </row>
    <row r="755" spans="1:1" x14ac:dyDescent="0.25">
      <c r="A755" s="15"/>
    </row>
    <row r="756" spans="1:1" x14ac:dyDescent="0.25">
      <c r="A756" s="15"/>
    </row>
    <row r="757" spans="1:1" x14ac:dyDescent="0.25">
      <c r="A757" s="15"/>
    </row>
    <row r="758" spans="1:1" x14ac:dyDescent="0.25">
      <c r="A758" s="15"/>
    </row>
    <row r="759" spans="1:1" x14ac:dyDescent="0.25">
      <c r="A759" s="15"/>
    </row>
    <row r="760" spans="1:1" x14ac:dyDescent="0.25">
      <c r="A760" s="15"/>
    </row>
    <row r="761" spans="1:1" x14ac:dyDescent="0.25">
      <c r="A761" s="15"/>
    </row>
    <row r="762" spans="1:1" x14ac:dyDescent="0.25">
      <c r="A762" s="15"/>
    </row>
    <row r="763" spans="1:1" x14ac:dyDescent="0.25">
      <c r="A763" s="15"/>
    </row>
    <row r="764" spans="1:1" x14ac:dyDescent="0.25">
      <c r="A764" s="15"/>
    </row>
    <row r="765" spans="1:1" x14ac:dyDescent="0.25">
      <c r="A765" s="15"/>
    </row>
    <row r="766" spans="1:1" x14ac:dyDescent="0.25">
      <c r="A766" s="15"/>
    </row>
    <row r="767" spans="1:1" x14ac:dyDescent="0.25">
      <c r="A767" s="15"/>
    </row>
    <row r="768" spans="1:1" x14ac:dyDescent="0.25">
      <c r="A768" s="15"/>
    </row>
    <row r="769" spans="1:1" x14ac:dyDescent="0.25">
      <c r="A769" s="15"/>
    </row>
    <row r="770" spans="1:1" x14ac:dyDescent="0.25">
      <c r="A770" s="15"/>
    </row>
    <row r="771" spans="1:1" x14ac:dyDescent="0.25">
      <c r="A771" s="15"/>
    </row>
    <row r="772" spans="1:1" x14ac:dyDescent="0.25">
      <c r="A772" s="15"/>
    </row>
    <row r="773" spans="1:1" x14ac:dyDescent="0.25">
      <c r="A773" s="15"/>
    </row>
    <row r="774" spans="1:1" x14ac:dyDescent="0.25">
      <c r="A774" s="15"/>
    </row>
    <row r="775" spans="1:1" x14ac:dyDescent="0.25">
      <c r="A775" s="15"/>
    </row>
    <row r="776" spans="1:1" x14ac:dyDescent="0.25">
      <c r="A776" s="15"/>
    </row>
    <row r="777" spans="1:1" x14ac:dyDescent="0.25">
      <c r="A777" s="15"/>
    </row>
    <row r="778" spans="1:1" x14ac:dyDescent="0.25">
      <c r="A778" s="15"/>
    </row>
    <row r="779" spans="1:1" x14ac:dyDescent="0.25">
      <c r="A779" s="15"/>
    </row>
    <row r="780" spans="1:1" x14ac:dyDescent="0.25">
      <c r="A780" s="15"/>
    </row>
    <row r="781" spans="1:1" x14ac:dyDescent="0.25">
      <c r="A781" s="15"/>
    </row>
    <row r="782" spans="1:1" x14ac:dyDescent="0.25">
      <c r="A782" s="15"/>
    </row>
    <row r="783" spans="1:1" x14ac:dyDescent="0.25">
      <c r="A783" s="15"/>
    </row>
    <row r="784" spans="1:1" x14ac:dyDescent="0.25">
      <c r="A784" s="15"/>
    </row>
    <row r="785" spans="1:1" x14ac:dyDescent="0.25">
      <c r="A785" s="15"/>
    </row>
    <row r="786" spans="1:1" x14ac:dyDescent="0.25">
      <c r="A786" s="15"/>
    </row>
    <row r="787" spans="1:1" x14ac:dyDescent="0.25">
      <c r="A787" s="15"/>
    </row>
    <row r="788" spans="1:1" x14ac:dyDescent="0.25">
      <c r="A788" s="15"/>
    </row>
    <row r="789" spans="1:1" x14ac:dyDescent="0.25">
      <c r="A789" s="15"/>
    </row>
    <row r="790" spans="1:1" x14ac:dyDescent="0.25">
      <c r="A790" s="15"/>
    </row>
    <row r="791" spans="1:1" x14ac:dyDescent="0.25">
      <c r="A791" s="15"/>
    </row>
    <row r="792" spans="1:1" x14ac:dyDescent="0.25">
      <c r="A792" s="15"/>
    </row>
    <row r="793" spans="1:1" x14ac:dyDescent="0.25">
      <c r="A793" s="15"/>
    </row>
    <row r="794" spans="1:1" x14ac:dyDescent="0.25">
      <c r="A794" s="15"/>
    </row>
    <row r="795" spans="1:1" x14ac:dyDescent="0.25">
      <c r="A795" s="15"/>
    </row>
    <row r="796" spans="1:1" x14ac:dyDescent="0.25">
      <c r="A796" s="15"/>
    </row>
    <row r="797" spans="1:1" x14ac:dyDescent="0.25">
      <c r="A797" s="15"/>
    </row>
    <row r="798" spans="1:1" x14ac:dyDescent="0.25">
      <c r="A798" s="15"/>
    </row>
    <row r="799" spans="1:1" x14ac:dyDescent="0.25">
      <c r="A799" s="15"/>
    </row>
    <row r="800" spans="1:1" x14ac:dyDescent="0.25">
      <c r="A800" s="15"/>
    </row>
    <row r="801" spans="1:1" x14ac:dyDescent="0.25">
      <c r="A801" s="15"/>
    </row>
    <row r="802" spans="1:1" x14ac:dyDescent="0.25">
      <c r="A802" s="15"/>
    </row>
    <row r="803" spans="1:1" x14ac:dyDescent="0.25">
      <c r="A803" s="15"/>
    </row>
    <row r="804" spans="1:1" x14ac:dyDescent="0.25">
      <c r="A804" s="15"/>
    </row>
    <row r="805" spans="1:1" x14ac:dyDescent="0.25">
      <c r="A805" s="15"/>
    </row>
    <row r="806" spans="1:1" x14ac:dyDescent="0.25">
      <c r="A806" s="15"/>
    </row>
    <row r="807" spans="1:1" x14ac:dyDescent="0.25">
      <c r="A807" s="15"/>
    </row>
    <row r="808" spans="1:1" x14ac:dyDescent="0.25">
      <c r="A808" s="15"/>
    </row>
    <row r="809" spans="1:1" x14ac:dyDescent="0.25">
      <c r="A809" s="15"/>
    </row>
    <row r="810" spans="1:1" x14ac:dyDescent="0.25">
      <c r="A810" s="15"/>
    </row>
    <row r="811" spans="1:1" x14ac:dyDescent="0.25">
      <c r="A811" s="15"/>
    </row>
    <row r="812" spans="1:1" x14ac:dyDescent="0.25">
      <c r="A812" s="15"/>
    </row>
    <row r="813" spans="1:1" x14ac:dyDescent="0.25">
      <c r="A813" s="15"/>
    </row>
    <row r="814" spans="1:1" x14ac:dyDescent="0.25">
      <c r="A814" s="15"/>
    </row>
    <row r="815" spans="1:1" x14ac:dyDescent="0.25">
      <c r="A815" s="15"/>
    </row>
    <row r="816" spans="1:1" x14ac:dyDescent="0.25">
      <c r="A816" s="15"/>
    </row>
    <row r="817" spans="1:1" x14ac:dyDescent="0.25">
      <c r="A817" s="15"/>
    </row>
    <row r="818" spans="1:1" x14ac:dyDescent="0.25">
      <c r="A818" s="15"/>
    </row>
    <row r="819" spans="1:1" x14ac:dyDescent="0.25">
      <c r="A819" s="15"/>
    </row>
    <row r="820" spans="1:1" x14ac:dyDescent="0.25">
      <c r="A820" s="15"/>
    </row>
    <row r="821" spans="1:1" x14ac:dyDescent="0.25">
      <c r="A821" s="15"/>
    </row>
    <row r="822" spans="1:1" x14ac:dyDescent="0.25">
      <c r="A822" s="15"/>
    </row>
    <row r="823" spans="1:1" x14ac:dyDescent="0.25">
      <c r="A823" s="15"/>
    </row>
    <row r="824" spans="1:1" x14ac:dyDescent="0.25">
      <c r="A824" s="15"/>
    </row>
    <row r="825" spans="1:1" x14ac:dyDescent="0.25">
      <c r="A825" s="15"/>
    </row>
    <row r="826" spans="1:1" x14ac:dyDescent="0.25">
      <c r="A826" s="15"/>
    </row>
    <row r="827" spans="1:1" x14ac:dyDescent="0.25">
      <c r="A827" s="15"/>
    </row>
    <row r="828" spans="1:1" x14ac:dyDescent="0.25">
      <c r="A828" s="15"/>
    </row>
    <row r="829" spans="1:1" x14ac:dyDescent="0.25">
      <c r="A829" s="15"/>
    </row>
    <row r="830" spans="1:1" x14ac:dyDescent="0.25">
      <c r="A830" s="15"/>
    </row>
    <row r="831" spans="1:1" x14ac:dyDescent="0.25">
      <c r="A831" s="15"/>
    </row>
    <row r="832" spans="1:1" x14ac:dyDescent="0.25">
      <c r="A832" s="15"/>
    </row>
    <row r="833" spans="1:1" x14ac:dyDescent="0.25">
      <c r="A833" s="15"/>
    </row>
    <row r="834" spans="1:1" x14ac:dyDescent="0.25">
      <c r="A834" s="15"/>
    </row>
    <row r="835" spans="1:1" x14ac:dyDescent="0.25">
      <c r="A835" s="15"/>
    </row>
    <row r="836" spans="1:1" x14ac:dyDescent="0.25">
      <c r="A836" s="15"/>
    </row>
    <row r="837" spans="1:1" x14ac:dyDescent="0.25">
      <c r="A837" s="15"/>
    </row>
    <row r="838" spans="1:1" x14ac:dyDescent="0.25">
      <c r="A838" s="15"/>
    </row>
    <row r="839" spans="1:1" x14ac:dyDescent="0.25">
      <c r="A839" s="15"/>
    </row>
    <row r="840" spans="1:1" x14ac:dyDescent="0.25">
      <c r="A840" s="15"/>
    </row>
    <row r="841" spans="1:1" x14ac:dyDescent="0.25">
      <c r="A841" s="15"/>
    </row>
    <row r="842" spans="1:1" x14ac:dyDescent="0.25">
      <c r="A842" s="15"/>
    </row>
    <row r="843" spans="1:1" x14ac:dyDescent="0.25">
      <c r="A843" s="15"/>
    </row>
    <row r="844" spans="1:1" x14ac:dyDescent="0.25">
      <c r="A844" s="15"/>
    </row>
    <row r="845" spans="1:1" x14ac:dyDescent="0.25">
      <c r="A845" s="15"/>
    </row>
    <row r="846" spans="1:1" x14ac:dyDescent="0.25">
      <c r="A846" s="15"/>
    </row>
    <row r="847" spans="1:1" x14ac:dyDescent="0.25">
      <c r="A847" s="15"/>
    </row>
    <row r="848" spans="1:1" x14ac:dyDescent="0.25">
      <c r="A848" s="15"/>
    </row>
    <row r="849" spans="1:1" x14ac:dyDescent="0.25">
      <c r="A849" s="15"/>
    </row>
    <row r="850" spans="1:1" x14ac:dyDescent="0.25">
      <c r="A850" s="15"/>
    </row>
    <row r="851" spans="1:1" x14ac:dyDescent="0.25">
      <c r="A851" s="15"/>
    </row>
    <row r="852" spans="1:1" x14ac:dyDescent="0.25">
      <c r="A852" s="15"/>
    </row>
    <row r="853" spans="1:1" x14ac:dyDescent="0.25">
      <c r="A853" s="15"/>
    </row>
    <row r="854" spans="1:1" x14ac:dyDescent="0.25">
      <c r="A854" s="15"/>
    </row>
    <row r="855" spans="1:1" x14ac:dyDescent="0.25">
      <c r="A855" s="15"/>
    </row>
    <row r="856" spans="1:1" x14ac:dyDescent="0.25">
      <c r="A856" s="15"/>
    </row>
    <row r="857" spans="1:1" x14ac:dyDescent="0.25">
      <c r="A857" s="15"/>
    </row>
    <row r="858" spans="1:1" x14ac:dyDescent="0.25">
      <c r="A858" s="15"/>
    </row>
    <row r="859" spans="1:1" x14ac:dyDescent="0.25">
      <c r="A859" s="15"/>
    </row>
    <row r="860" spans="1:1" x14ac:dyDescent="0.25">
      <c r="A860" s="15"/>
    </row>
    <row r="861" spans="1:1" x14ac:dyDescent="0.25">
      <c r="A861" s="15"/>
    </row>
    <row r="862" spans="1:1" x14ac:dyDescent="0.25">
      <c r="A862" s="15"/>
    </row>
    <row r="863" spans="1:1" x14ac:dyDescent="0.25">
      <c r="A863" s="15"/>
    </row>
    <row r="864" spans="1:1" x14ac:dyDescent="0.25">
      <c r="A864" s="15"/>
    </row>
    <row r="865" spans="1:1" x14ac:dyDescent="0.25">
      <c r="A865" s="15"/>
    </row>
    <row r="866" spans="1:1" x14ac:dyDescent="0.25">
      <c r="A866" s="15"/>
    </row>
    <row r="867" spans="1:1" x14ac:dyDescent="0.25">
      <c r="A867" s="15"/>
    </row>
    <row r="868" spans="1:1" x14ac:dyDescent="0.25">
      <c r="A868" s="15"/>
    </row>
    <row r="869" spans="1:1" x14ac:dyDescent="0.25">
      <c r="A869" s="15"/>
    </row>
    <row r="870" spans="1:1" x14ac:dyDescent="0.25">
      <c r="A870" s="15"/>
    </row>
    <row r="871" spans="1:1" x14ac:dyDescent="0.25">
      <c r="A871" s="15"/>
    </row>
    <row r="872" spans="1:1" x14ac:dyDescent="0.25">
      <c r="A872" s="15"/>
    </row>
    <row r="873" spans="1:1" x14ac:dyDescent="0.25">
      <c r="A873" s="15"/>
    </row>
    <row r="874" spans="1:1" x14ac:dyDescent="0.25">
      <c r="A874" s="15"/>
    </row>
    <row r="875" spans="1:1" x14ac:dyDescent="0.25">
      <c r="A875" s="15"/>
    </row>
    <row r="876" spans="1:1" x14ac:dyDescent="0.25">
      <c r="A876" s="15"/>
    </row>
    <row r="877" spans="1:1" x14ac:dyDescent="0.25">
      <c r="A877" s="15"/>
    </row>
    <row r="878" spans="1:1" x14ac:dyDescent="0.25">
      <c r="A878" s="15"/>
    </row>
    <row r="879" spans="1:1" x14ac:dyDescent="0.25">
      <c r="A879" s="15"/>
    </row>
    <row r="880" spans="1:1" x14ac:dyDescent="0.25">
      <c r="A880" s="15"/>
    </row>
    <row r="881" spans="1:1" x14ac:dyDescent="0.25">
      <c r="A881" s="15"/>
    </row>
    <row r="882" spans="1:1" x14ac:dyDescent="0.25">
      <c r="A882" s="15"/>
    </row>
    <row r="883" spans="1:1" x14ac:dyDescent="0.25">
      <c r="A883" s="15"/>
    </row>
    <row r="884" spans="1:1" x14ac:dyDescent="0.25">
      <c r="A884" s="15"/>
    </row>
    <row r="885" spans="1:1" x14ac:dyDescent="0.25">
      <c r="A885" s="15"/>
    </row>
    <row r="886" spans="1:1" x14ac:dyDescent="0.25">
      <c r="A886" s="15"/>
    </row>
    <row r="887" spans="1:1" x14ac:dyDescent="0.25">
      <c r="A887" s="15"/>
    </row>
    <row r="888" spans="1:1" x14ac:dyDescent="0.25">
      <c r="A888" s="15"/>
    </row>
    <row r="889" spans="1:1" x14ac:dyDescent="0.25">
      <c r="A889" s="15"/>
    </row>
    <row r="890" spans="1:1" x14ac:dyDescent="0.25">
      <c r="A890" s="15"/>
    </row>
    <row r="891" spans="1:1" x14ac:dyDescent="0.25">
      <c r="A891" s="15"/>
    </row>
    <row r="892" spans="1:1" x14ac:dyDescent="0.25">
      <c r="A892" s="15"/>
    </row>
    <row r="893" spans="1:1" x14ac:dyDescent="0.25">
      <c r="A893" s="15"/>
    </row>
    <row r="894" spans="1:1" x14ac:dyDescent="0.25">
      <c r="A894" s="15"/>
    </row>
    <row r="895" spans="1:1" x14ac:dyDescent="0.25">
      <c r="A895" s="15"/>
    </row>
    <row r="896" spans="1:1" x14ac:dyDescent="0.25">
      <c r="A896" s="15"/>
    </row>
    <row r="897" spans="1:1" x14ac:dyDescent="0.25">
      <c r="A897" s="15"/>
    </row>
    <row r="898" spans="1:1" x14ac:dyDescent="0.25">
      <c r="A898" s="15"/>
    </row>
    <row r="899" spans="1:1" x14ac:dyDescent="0.25">
      <c r="A899" s="15"/>
    </row>
    <row r="900" spans="1:1" x14ac:dyDescent="0.25">
      <c r="A900" s="15"/>
    </row>
    <row r="901" spans="1:1" x14ac:dyDescent="0.25">
      <c r="A901" s="15"/>
    </row>
    <row r="902" spans="1:1" x14ac:dyDescent="0.25">
      <c r="A902" s="15"/>
    </row>
    <row r="903" spans="1:1" x14ac:dyDescent="0.25">
      <c r="A903" s="15"/>
    </row>
    <row r="904" spans="1:1" x14ac:dyDescent="0.25">
      <c r="A904" s="15"/>
    </row>
    <row r="905" spans="1:1" x14ac:dyDescent="0.25">
      <c r="A905" s="15"/>
    </row>
    <row r="906" spans="1:1" x14ac:dyDescent="0.25">
      <c r="A906" s="15"/>
    </row>
    <row r="907" spans="1:1" x14ac:dyDescent="0.25">
      <c r="A907" s="15"/>
    </row>
    <row r="908" spans="1:1" x14ac:dyDescent="0.25">
      <c r="A908" s="15"/>
    </row>
    <row r="909" spans="1:1" x14ac:dyDescent="0.25">
      <c r="A909" s="15"/>
    </row>
    <row r="910" spans="1:1" x14ac:dyDescent="0.25">
      <c r="A910" s="15"/>
    </row>
    <row r="911" spans="1:1" x14ac:dyDescent="0.25">
      <c r="A911" s="15"/>
    </row>
    <row r="912" spans="1:1" x14ac:dyDescent="0.25">
      <c r="A912" s="15"/>
    </row>
    <row r="913" spans="1:1" x14ac:dyDescent="0.25">
      <c r="A913" s="15"/>
    </row>
    <row r="914" spans="1:1" x14ac:dyDescent="0.25">
      <c r="A914" s="15"/>
    </row>
    <row r="915" spans="1:1" x14ac:dyDescent="0.25">
      <c r="A915" s="15"/>
    </row>
    <row r="916" spans="1:1" x14ac:dyDescent="0.25">
      <c r="A916" s="15"/>
    </row>
    <row r="917" spans="1:1" x14ac:dyDescent="0.25">
      <c r="A917" s="15"/>
    </row>
    <row r="918" spans="1:1" x14ac:dyDescent="0.25">
      <c r="A918" s="15"/>
    </row>
    <row r="919" spans="1:1" x14ac:dyDescent="0.25">
      <c r="A919" s="15"/>
    </row>
    <row r="920" spans="1:1" x14ac:dyDescent="0.25">
      <c r="A920" s="15"/>
    </row>
    <row r="921" spans="1:1" x14ac:dyDescent="0.25">
      <c r="A921" s="15"/>
    </row>
    <row r="922" spans="1:1" x14ac:dyDescent="0.25">
      <c r="A922" s="15"/>
    </row>
    <row r="923" spans="1:1" x14ac:dyDescent="0.25">
      <c r="A923" s="15"/>
    </row>
    <row r="924" spans="1:1" x14ac:dyDescent="0.25">
      <c r="A924" s="15"/>
    </row>
    <row r="925" spans="1:1" x14ac:dyDescent="0.25">
      <c r="A925" s="15"/>
    </row>
    <row r="926" spans="1:1" x14ac:dyDescent="0.25">
      <c r="A926" s="15"/>
    </row>
    <row r="927" spans="1:1" x14ac:dyDescent="0.25">
      <c r="A927" s="15"/>
    </row>
    <row r="928" spans="1:1" x14ac:dyDescent="0.25">
      <c r="A928" s="15"/>
    </row>
    <row r="929" spans="1:1" x14ac:dyDescent="0.25">
      <c r="A929" s="15"/>
    </row>
    <row r="930" spans="1:1" x14ac:dyDescent="0.25">
      <c r="A930" s="15"/>
    </row>
    <row r="931" spans="1:1" x14ac:dyDescent="0.25">
      <c r="A931" s="15"/>
    </row>
    <row r="932" spans="1:1" x14ac:dyDescent="0.25">
      <c r="A932" s="15"/>
    </row>
    <row r="933" spans="1:1" x14ac:dyDescent="0.25">
      <c r="A933" s="15"/>
    </row>
    <row r="934" spans="1:1" x14ac:dyDescent="0.25">
      <c r="A934" s="15"/>
    </row>
    <row r="935" spans="1:1" x14ac:dyDescent="0.25">
      <c r="A935" s="15"/>
    </row>
    <row r="936" spans="1:1" x14ac:dyDescent="0.25">
      <c r="A936" s="15"/>
    </row>
    <row r="937" spans="1:1" x14ac:dyDescent="0.25">
      <c r="A937" s="15"/>
    </row>
    <row r="938" spans="1:1" x14ac:dyDescent="0.25">
      <c r="A938" s="15"/>
    </row>
    <row r="939" spans="1:1" x14ac:dyDescent="0.25">
      <c r="A939" s="15"/>
    </row>
    <row r="940" spans="1:1" x14ac:dyDescent="0.25">
      <c r="A940" s="15"/>
    </row>
    <row r="941" spans="1:1" x14ac:dyDescent="0.25">
      <c r="A941" s="15"/>
    </row>
    <row r="942" spans="1:1" x14ac:dyDescent="0.25">
      <c r="A942" s="15"/>
    </row>
    <row r="943" spans="1:1" x14ac:dyDescent="0.25">
      <c r="A943" s="15"/>
    </row>
    <row r="944" spans="1:1" x14ac:dyDescent="0.25">
      <c r="A944" s="15"/>
    </row>
    <row r="945" spans="1:1" x14ac:dyDescent="0.25">
      <c r="A945" s="15"/>
    </row>
    <row r="946" spans="1:1" x14ac:dyDescent="0.25">
      <c r="A946" s="15"/>
    </row>
    <row r="947" spans="1:1" x14ac:dyDescent="0.25">
      <c r="A947" s="15"/>
    </row>
    <row r="948" spans="1:1" x14ac:dyDescent="0.25">
      <c r="A948" s="15"/>
    </row>
    <row r="949" spans="1:1" x14ac:dyDescent="0.25">
      <c r="A949" s="15"/>
    </row>
    <row r="950" spans="1:1" x14ac:dyDescent="0.25">
      <c r="A950" s="15"/>
    </row>
    <row r="951" spans="1:1" x14ac:dyDescent="0.25">
      <c r="A951" s="15"/>
    </row>
    <row r="952" spans="1:1" x14ac:dyDescent="0.25">
      <c r="A952" s="15"/>
    </row>
    <row r="953" spans="1:1" x14ac:dyDescent="0.25">
      <c r="A953" s="15"/>
    </row>
    <row r="954" spans="1:1" x14ac:dyDescent="0.25">
      <c r="A954" s="15"/>
    </row>
    <row r="955" spans="1:1" x14ac:dyDescent="0.25">
      <c r="A955" s="15"/>
    </row>
    <row r="956" spans="1:1" x14ac:dyDescent="0.25">
      <c r="A956" s="15"/>
    </row>
    <row r="957" spans="1:1" x14ac:dyDescent="0.25">
      <c r="A957" s="15"/>
    </row>
    <row r="958" spans="1:1" x14ac:dyDescent="0.25">
      <c r="A958" s="15"/>
    </row>
    <row r="959" spans="1:1" x14ac:dyDescent="0.25">
      <c r="A959" s="15"/>
    </row>
    <row r="960" spans="1:1" x14ac:dyDescent="0.25">
      <c r="A960" s="15"/>
    </row>
    <row r="961" spans="1:1" x14ac:dyDescent="0.25">
      <c r="A961" s="15"/>
    </row>
    <row r="962" spans="1:1" x14ac:dyDescent="0.25">
      <c r="A962" s="15"/>
    </row>
    <row r="963" spans="1:1" x14ac:dyDescent="0.25">
      <c r="A963" s="15"/>
    </row>
    <row r="964" spans="1:1" x14ac:dyDescent="0.25">
      <c r="A964" s="15"/>
    </row>
    <row r="965" spans="1:1" x14ac:dyDescent="0.25">
      <c r="A965" s="15"/>
    </row>
    <row r="966" spans="1:1" x14ac:dyDescent="0.25">
      <c r="A966" s="15"/>
    </row>
    <row r="967" spans="1:1" x14ac:dyDescent="0.25">
      <c r="A967" s="15"/>
    </row>
    <row r="968" spans="1:1" x14ac:dyDescent="0.25">
      <c r="A968" s="15"/>
    </row>
    <row r="969" spans="1:1" x14ac:dyDescent="0.25">
      <c r="A969" s="15"/>
    </row>
    <row r="970" spans="1:1" x14ac:dyDescent="0.25">
      <c r="A970" s="15"/>
    </row>
    <row r="971" spans="1:1" x14ac:dyDescent="0.25">
      <c r="A971" s="15"/>
    </row>
    <row r="972" spans="1:1" x14ac:dyDescent="0.25">
      <c r="A972" s="15"/>
    </row>
    <row r="973" spans="1:1" x14ac:dyDescent="0.25">
      <c r="A973" s="15"/>
    </row>
    <row r="974" spans="1:1" x14ac:dyDescent="0.25">
      <c r="A974" s="15"/>
    </row>
    <row r="975" spans="1:1" x14ac:dyDescent="0.25">
      <c r="A975" s="15"/>
    </row>
    <row r="976" spans="1:1" x14ac:dyDescent="0.25">
      <c r="A976" s="15"/>
    </row>
    <row r="977" spans="1:1" x14ac:dyDescent="0.25">
      <c r="A977" s="15"/>
    </row>
    <row r="978" spans="1:1" x14ac:dyDescent="0.25">
      <c r="A978" s="15"/>
    </row>
    <row r="979" spans="1:1" x14ac:dyDescent="0.25">
      <c r="A979" s="15"/>
    </row>
    <row r="980" spans="1:1" x14ac:dyDescent="0.25">
      <c r="A980" s="15"/>
    </row>
    <row r="981" spans="1:1" x14ac:dyDescent="0.25">
      <c r="A981" s="15"/>
    </row>
    <row r="982" spans="1:1" x14ac:dyDescent="0.25">
      <c r="A982" s="15"/>
    </row>
    <row r="983" spans="1:1" x14ac:dyDescent="0.25">
      <c r="A983" s="15"/>
    </row>
    <row r="984" spans="1:1" x14ac:dyDescent="0.25">
      <c r="A984" s="15"/>
    </row>
    <row r="985" spans="1:1" x14ac:dyDescent="0.25">
      <c r="A985" s="15"/>
    </row>
    <row r="986" spans="1:1" x14ac:dyDescent="0.25">
      <c r="A986" s="15"/>
    </row>
    <row r="987" spans="1:1" x14ac:dyDescent="0.25">
      <c r="A987" s="15"/>
    </row>
    <row r="988" spans="1:1" x14ac:dyDescent="0.25">
      <c r="A988" s="15"/>
    </row>
    <row r="989" spans="1:1" x14ac:dyDescent="0.25">
      <c r="A989" s="15"/>
    </row>
    <row r="990" spans="1:1" x14ac:dyDescent="0.25">
      <c r="A990" s="15"/>
    </row>
    <row r="991" spans="1:1" x14ac:dyDescent="0.25">
      <c r="A991" s="15"/>
    </row>
    <row r="992" spans="1:1" x14ac:dyDescent="0.25">
      <c r="A992" s="15"/>
    </row>
    <row r="993" spans="1:1" x14ac:dyDescent="0.25">
      <c r="A993" s="15"/>
    </row>
    <row r="994" spans="1:1" x14ac:dyDescent="0.25">
      <c r="A994" s="15"/>
    </row>
    <row r="995" spans="1:1" x14ac:dyDescent="0.25">
      <c r="A995" s="15"/>
    </row>
    <row r="996" spans="1:1" x14ac:dyDescent="0.25">
      <c r="A996" s="15"/>
    </row>
    <row r="997" spans="1:1" x14ac:dyDescent="0.25">
      <c r="A997" s="15"/>
    </row>
    <row r="998" spans="1:1" x14ac:dyDescent="0.25">
      <c r="A998" s="15"/>
    </row>
    <row r="999" spans="1:1" x14ac:dyDescent="0.25">
      <c r="A999" s="15"/>
    </row>
    <row r="1000" spans="1:1" x14ac:dyDescent="0.25">
      <c r="A1000" s="15"/>
    </row>
    <row r="1001" spans="1:1" x14ac:dyDescent="0.25">
      <c r="A1001" s="15"/>
    </row>
    <row r="1002" spans="1:1" x14ac:dyDescent="0.25">
      <c r="A1002" s="15"/>
    </row>
    <row r="1003" spans="1:1" x14ac:dyDescent="0.25">
      <c r="A1003" s="15"/>
    </row>
    <row r="1004" spans="1:1" x14ac:dyDescent="0.25">
      <c r="A1004" s="15"/>
    </row>
    <row r="1005" spans="1:1" x14ac:dyDescent="0.25">
      <c r="A1005" s="15"/>
    </row>
    <row r="1006" spans="1:1" x14ac:dyDescent="0.25">
      <c r="A1006" s="15"/>
    </row>
    <row r="1007" spans="1:1" x14ac:dyDescent="0.25">
      <c r="A1007" s="15"/>
    </row>
    <row r="1008" spans="1:1" x14ac:dyDescent="0.25">
      <c r="A1008" s="15"/>
    </row>
    <row r="1009" spans="1:1" x14ac:dyDescent="0.25">
      <c r="A1009" s="15"/>
    </row>
    <row r="1010" spans="1:1" x14ac:dyDescent="0.25">
      <c r="A1010" s="15"/>
    </row>
    <row r="1011" spans="1:1" x14ac:dyDescent="0.25">
      <c r="A1011" s="15"/>
    </row>
    <row r="1012" spans="1:1" x14ac:dyDescent="0.25">
      <c r="A1012" s="15"/>
    </row>
    <row r="1013" spans="1:1" x14ac:dyDescent="0.25">
      <c r="A1013" s="15"/>
    </row>
    <row r="1014" spans="1:1" x14ac:dyDescent="0.25">
      <c r="A1014" s="15"/>
    </row>
    <row r="1015" spans="1:1" x14ac:dyDescent="0.25">
      <c r="A1015" s="15"/>
    </row>
    <row r="1016" spans="1:1" x14ac:dyDescent="0.25">
      <c r="A1016" s="15"/>
    </row>
    <row r="1017" spans="1:1" x14ac:dyDescent="0.25">
      <c r="A1017" s="15"/>
    </row>
    <row r="1018" spans="1:1" x14ac:dyDescent="0.25">
      <c r="A1018" s="15"/>
    </row>
    <row r="1019" spans="1:1" x14ac:dyDescent="0.25">
      <c r="A1019" s="15"/>
    </row>
    <row r="1020" spans="1:1" x14ac:dyDescent="0.25">
      <c r="A1020" s="15"/>
    </row>
    <row r="1021" spans="1:1" x14ac:dyDescent="0.25">
      <c r="A1021" s="15"/>
    </row>
    <row r="1022" spans="1:1" x14ac:dyDescent="0.25">
      <c r="A1022" s="15"/>
    </row>
    <row r="1023" spans="1:1" x14ac:dyDescent="0.25">
      <c r="A1023" s="15"/>
    </row>
    <row r="1024" spans="1:1" x14ac:dyDescent="0.25">
      <c r="A1024" s="15"/>
    </row>
    <row r="1025" spans="1:1" x14ac:dyDescent="0.25">
      <c r="A1025" s="15"/>
    </row>
    <row r="1026" spans="1:1" x14ac:dyDescent="0.25">
      <c r="A1026" s="15"/>
    </row>
    <row r="1027" spans="1:1" x14ac:dyDescent="0.25">
      <c r="A1027" s="15"/>
    </row>
    <row r="1028" spans="1:1" x14ac:dyDescent="0.25">
      <c r="A1028" s="15"/>
    </row>
    <row r="1029" spans="1:1" x14ac:dyDescent="0.25">
      <c r="A1029" s="15"/>
    </row>
    <row r="1030" spans="1:1" x14ac:dyDescent="0.25">
      <c r="A1030" s="15"/>
    </row>
    <row r="1031" spans="1:1" x14ac:dyDescent="0.25">
      <c r="A1031" s="15"/>
    </row>
    <row r="1032" spans="1:1" x14ac:dyDescent="0.25">
      <c r="A1032" s="15"/>
    </row>
    <row r="1033" spans="1:1" x14ac:dyDescent="0.25">
      <c r="A1033" s="15"/>
    </row>
    <row r="1034" spans="1:1" x14ac:dyDescent="0.25">
      <c r="A1034" s="15"/>
    </row>
    <row r="1035" spans="1:1" x14ac:dyDescent="0.25">
      <c r="A1035" s="15"/>
    </row>
    <row r="1036" spans="1:1" x14ac:dyDescent="0.25">
      <c r="A1036" s="15"/>
    </row>
    <row r="1037" spans="1:1" x14ac:dyDescent="0.25">
      <c r="A1037" s="15"/>
    </row>
    <row r="1038" spans="1:1" x14ac:dyDescent="0.25">
      <c r="A1038" s="15"/>
    </row>
    <row r="1039" spans="1:1" x14ac:dyDescent="0.25">
      <c r="A1039" s="15"/>
    </row>
    <row r="1040" spans="1:1" x14ac:dyDescent="0.25">
      <c r="A1040" s="15"/>
    </row>
    <row r="1041" spans="1:1" x14ac:dyDescent="0.25">
      <c r="A1041" s="15"/>
    </row>
    <row r="1042" spans="1:1" x14ac:dyDescent="0.25">
      <c r="A1042" s="15"/>
    </row>
    <row r="1043" spans="1:1" x14ac:dyDescent="0.25">
      <c r="A1043" s="15"/>
    </row>
    <row r="1044" spans="1:1" x14ac:dyDescent="0.25">
      <c r="A1044" s="15"/>
    </row>
    <row r="1045" spans="1:1" x14ac:dyDescent="0.25">
      <c r="A1045" s="15"/>
    </row>
    <row r="1046" spans="1:1" x14ac:dyDescent="0.25">
      <c r="A1046" s="15"/>
    </row>
    <row r="1047" spans="1:1" x14ac:dyDescent="0.25">
      <c r="A1047" s="15"/>
    </row>
    <row r="1048" spans="1:1" x14ac:dyDescent="0.25">
      <c r="A1048" s="15"/>
    </row>
    <row r="1049" spans="1:1" x14ac:dyDescent="0.25">
      <c r="A1049" s="15"/>
    </row>
    <row r="1050" spans="1:1" x14ac:dyDescent="0.25">
      <c r="A1050" s="15"/>
    </row>
    <row r="1051" spans="1:1" x14ac:dyDescent="0.25">
      <c r="A1051" s="15"/>
    </row>
    <row r="1052" spans="1:1" x14ac:dyDescent="0.25">
      <c r="A1052" s="15"/>
    </row>
    <row r="1053" spans="1:1" x14ac:dyDescent="0.25">
      <c r="A1053" s="15"/>
    </row>
    <row r="1054" spans="1:1" x14ac:dyDescent="0.25">
      <c r="A1054" s="15"/>
    </row>
    <row r="1055" spans="1:1" x14ac:dyDescent="0.25">
      <c r="A1055" s="15"/>
    </row>
    <row r="1056" spans="1:1" x14ac:dyDescent="0.25">
      <c r="A1056" s="15"/>
    </row>
    <row r="1057" spans="1:1" x14ac:dyDescent="0.25">
      <c r="A1057" s="15"/>
    </row>
    <row r="1058" spans="1:1" x14ac:dyDescent="0.25">
      <c r="A1058" s="15"/>
    </row>
    <row r="1059" spans="1:1" x14ac:dyDescent="0.25">
      <c r="A1059" s="15"/>
    </row>
    <row r="1060" spans="1:1" x14ac:dyDescent="0.25">
      <c r="A1060" s="15"/>
    </row>
    <row r="1061" spans="1:1" x14ac:dyDescent="0.25">
      <c r="A1061" s="15"/>
    </row>
    <row r="1062" spans="1:1" x14ac:dyDescent="0.25">
      <c r="A1062" s="15"/>
    </row>
    <row r="1063" spans="1:1" x14ac:dyDescent="0.25">
      <c r="A1063" s="15"/>
    </row>
    <row r="1064" spans="1:1" x14ac:dyDescent="0.25">
      <c r="A1064" s="15"/>
    </row>
    <row r="1065" spans="1:1" x14ac:dyDescent="0.25">
      <c r="A1065" s="15"/>
    </row>
    <row r="1066" spans="1:1" x14ac:dyDescent="0.25">
      <c r="A1066" s="15"/>
    </row>
    <row r="1067" spans="1:1" x14ac:dyDescent="0.25">
      <c r="A1067" s="15"/>
    </row>
    <row r="1068" spans="1:1" x14ac:dyDescent="0.25">
      <c r="A1068" s="15"/>
    </row>
    <row r="1069" spans="1:1" x14ac:dyDescent="0.25">
      <c r="A1069" s="15"/>
    </row>
    <row r="1070" spans="1:1" x14ac:dyDescent="0.25">
      <c r="A1070" s="15"/>
    </row>
    <row r="1071" spans="1:1" x14ac:dyDescent="0.25">
      <c r="A1071" s="15"/>
    </row>
    <row r="1072" spans="1:1" x14ac:dyDescent="0.25">
      <c r="A1072" s="15"/>
    </row>
    <row r="1073" spans="1:1" x14ac:dyDescent="0.25">
      <c r="A1073" s="15"/>
    </row>
    <row r="1074" spans="1:1" x14ac:dyDescent="0.25">
      <c r="A1074" s="15"/>
    </row>
    <row r="1075" spans="1:1" x14ac:dyDescent="0.25">
      <c r="A1075" s="15"/>
    </row>
    <row r="1076" spans="1:1" x14ac:dyDescent="0.25">
      <c r="A1076" s="15"/>
    </row>
    <row r="1077" spans="1:1" x14ac:dyDescent="0.25">
      <c r="A1077" s="15"/>
    </row>
    <row r="1078" spans="1:1" x14ac:dyDescent="0.25">
      <c r="A1078" s="15"/>
    </row>
    <row r="1079" spans="1:1" x14ac:dyDescent="0.25">
      <c r="A1079" s="15"/>
    </row>
    <row r="1080" spans="1:1" x14ac:dyDescent="0.25">
      <c r="A1080" s="15"/>
    </row>
    <row r="1081" spans="1:1" x14ac:dyDescent="0.25">
      <c r="A1081" s="15"/>
    </row>
    <row r="1082" spans="1:1" x14ac:dyDescent="0.25">
      <c r="A1082" s="15"/>
    </row>
    <row r="1083" spans="1:1" x14ac:dyDescent="0.25">
      <c r="A1083" s="15"/>
    </row>
    <row r="1084" spans="1:1" x14ac:dyDescent="0.25">
      <c r="A1084" s="15"/>
    </row>
    <row r="1085" spans="1:1" x14ac:dyDescent="0.25">
      <c r="A1085" s="15"/>
    </row>
    <row r="1086" spans="1:1" x14ac:dyDescent="0.25">
      <c r="A1086" s="15"/>
    </row>
    <row r="1087" spans="1:1" x14ac:dyDescent="0.25">
      <c r="A1087" s="15"/>
    </row>
    <row r="1088" spans="1:1" x14ac:dyDescent="0.25">
      <c r="A1088" s="15"/>
    </row>
    <row r="1089" spans="1:1" x14ac:dyDescent="0.25">
      <c r="A1089" s="15"/>
    </row>
    <row r="1090" spans="1:1" x14ac:dyDescent="0.25">
      <c r="A1090" s="15"/>
    </row>
    <row r="1091" spans="1:1" x14ac:dyDescent="0.25">
      <c r="A1091" s="15"/>
    </row>
    <row r="1092" spans="1:1" x14ac:dyDescent="0.25">
      <c r="A1092" s="15"/>
    </row>
    <row r="1093" spans="1:1" x14ac:dyDescent="0.25">
      <c r="A1093" s="15"/>
    </row>
    <row r="1094" spans="1:1" x14ac:dyDescent="0.25">
      <c r="A1094" s="15"/>
    </row>
    <row r="1095" spans="1:1" x14ac:dyDescent="0.25">
      <c r="A1095" s="15"/>
    </row>
    <row r="1096" spans="1:1" x14ac:dyDescent="0.25">
      <c r="A1096" s="15"/>
    </row>
    <row r="1097" spans="1:1" x14ac:dyDescent="0.25">
      <c r="A1097" s="15"/>
    </row>
    <row r="1098" spans="1:1" x14ac:dyDescent="0.25">
      <c r="A1098" s="15"/>
    </row>
    <row r="1099" spans="1:1" x14ac:dyDescent="0.25">
      <c r="A1099" s="15"/>
    </row>
    <row r="1100" spans="1:1" x14ac:dyDescent="0.25">
      <c r="A1100" s="15"/>
    </row>
    <row r="1101" spans="1:1" x14ac:dyDescent="0.25">
      <c r="A1101" s="15"/>
    </row>
    <row r="1102" spans="1:1" x14ac:dyDescent="0.25">
      <c r="A1102" s="15"/>
    </row>
    <row r="1103" spans="1:1" x14ac:dyDescent="0.25">
      <c r="A1103" s="15"/>
    </row>
    <row r="1104" spans="1:1" x14ac:dyDescent="0.25">
      <c r="A1104" s="15"/>
    </row>
    <row r="1105" spans="1:1" x14ac:dyDescent="0.25">
      <c r="A1105" s="15"/>
    </row>
    <row r="1106" spans="1:1" x14ac:dyDescent="0.25">
      <c r="A1106" s="15"/>
    </row>
    <row r="1107" spans="1:1" x14ac:dyDescent="0.25">
      <c r="A1107" s="15"/>
    </row>
    <row r="1108" spans="1:1" x14ac:dyDescent="0.25">
      <c r="A1108" s="15"/>
    </row>
    <row r="1109" spans="1:1" x14ac:dyDescent="0.25">
      <c r="A1109" s="15"/>
    </row>
    <row r="1110" spans="1:1" x14ac:dyDescent="0.25">
      <c r="A1110" s="15"/>
    </row>
    <row r="1111" spans="1:1" x14ac:dyDescent="0.25">
      <c r="A1111" s="15"/>
    </row>
    <row r="1112" spans="1:1" x14ac:dyDescent="0.25">
      <c r="A1112" s="15"/>
    </row>
    <row r="1113" spans="1:1" x14ac:dyDescent="0.25">
      <c r="A1113" s="15"/>
    </row>
    <row r="1114" spans="1:1" x14ac:dyDescent="0.25">
      <c r="A1114" s="15"/>
    </row>
    <row r="1115" spans="1:1" x14ac:dyDescent="0.25">
      <c r="A1115" s="15"/>
    </row>
    <row r="1116" spans="1:1" x14ac:dyDescent="0.25">
      <c r="A1116" s="15"/>
    </row>
    <row r="1117" spans="1:1" x14ac:dyDescent="0.25">
      <c r="A1117" s="15"/>
    </row>
    <row r="1118" spans="1:1" x14ac:dyDescent="0.25">
      <c r="A1118" s="15"/>
    </row>
    <row r="1119" spans="1:1" x14ac:dyDescent="0.25">
      <c r="A1119" s="15"/>
    </row>
    <row r="1120" spans="1:1" x14ac:dyDescent="0.25">
      <c r="A1120" s="15"/>
    </row>
    <row r="1121" spans="1:1" x14ac:dyDescent="0.25">
      <c r="A1121" s="15"/>
    </row>
    <row r="1122" spans="1:1" x14ac:dyDescent="0.25">
      <c r="A1122" s="15"/>
    </row>
    <row r="1123" spans="1:1" x14ac:dyDescent="0.25">
      <c r="A1123" s="15"/>
    </row>
    <row r="1124" spans="1:1" x14ac:dyDescent="0.25">
      <c r="A1124" s="15"/>
    </row>
    <row r="1125" spans="1:1" x14ac:dyDescent="0.25">
      <c r="A1125" s="15"/>
    </row>
    <row r="1126" spans="1:1" x14ac:dyDescent="0.25">
      <c r="A1126" s="15"/>
    </row>
    <row r="1127" spans="1:1" x14ac:dyDescent="0.25">
      <c r="A1127" s="15"/>
    </row>
    <row r="1128" spans="1:1" x14ac:dyDescent="0.25">
      <c r="A1128" s="15"/>
    </row>
    <row r="1129" spans="1:1" x14ac:dyDescent="0.25">
      <c r="A1129" s="15"/>
    </row>
    <row r="1130" spans="1:1" x14ac:dyDescent="0.25">
      <c r="A1130" s="15"/>
    </row>
    <row r="1131" spans="1:1" x14ac:dyDescent="0.25">
      <c r="A1131" s="15"/>
    </row>
    <row r="1132" spans="1:1" x14ac:dyDescent="0.25">
      <c r="A1132" s="15"/>
    </row>
    <row r="1133" spans="1:1" x14ac:dyDescent="0.25">
      <c r="A1133" s="15"/>
    </row>
    <row r="1134" spans="1:1" x14ac:dyDescent="0.25">
      <c r="A1134" s="15"/>
    </row>
    <row r="1135" spans="1:1" x14ac:dyDescent="0.25">
      <c r="A1135" s="15"/>
    </row>
    <row r="1136" spans="1:1" x14ac:dyDescent="0.25">
      <c r="A1136" s="15"/>
    </row>
    <row r="1137" spans="1:1" x14ac:dyDescent="0.25">
      <c r="A1137" s="15"/>
    </row>
    <row r="1138" spans="1:1" x14ac:dyDescent="0.25">
      <c r="A1138" s="15"/>
    </row>
    <row r="1139" spans="1:1" x14ac:dyDescent="0.25">
      <c r="A1139" s="15"/>
    </row>
    <row r="1140" spans="1:1" x14ac:dyDescent="0.25">
      <c r="A1140" s="15"/>
    </row>
    <row r="1141" spans="1:1" x14ac:dyDescent="0.25">
      <c r="A1141" s="15"/>
    </row>
    <row r="1142" spans="1:1" x14ac:dyDescent="0.25">
      <c r="A1142" s="15"/>
    </row>
    <row r="1143" spans="1:1" x14ac:dyDescent="0.25">
      <c r="A1143" s="15"/>
    </row>
    <row r="1144" spans="1:1" x14ac:dyDescent="0.25">
      <c r="A1144" s="15"/>
    </row>
    <row r="1145" spans="1:1" x14ac:dyDescent="0.25">
      <c r="A1145" s="15"/>
    </row>
    <row r="1146" spans="1:1" x14ac:dyDescent="0.25">
      <c r="A1146" s="15"/>
    </row>
    <row r="1147" spans="1:1" x14ac:dyDescent="0.25">
      <c r="A1147" s="15"/>
    </row>
    <row r="1148" spans="1:1" x14ac:dyDescent="0.25">
      <c r="A1148" s="15"/>
    </row>
    <row r="1149" spans="1:1" x14ac:dyDescent="0.25">
      <c r="A1149" s="15"/>
    </row>
    <row r="1150" spans="1:1" x14ac:dyDescent="0.25">
      <c r="A1150" s="15"/>
    </row>
    <row r="1151" spans="1:1" x14ac:dyDescent="0.25">
      <c r="A1151" s="15"/>
    </row>
    <row r="1152" spans="1:1" x14ac:dyDescent="0.25">
      <c r="A1152" s="15"/>
    </row>
    <row r="1153" spans="1:1" x14ac:dyDescent="0.25">
      <c r="A1153" s="15"/>
    </row>
    <row r="1154" spans="1:1" x14ac:dyDescent="0.25">
      <c r="A1154" s="15"/>
    </row>
    <row r="1155" spans="1:1" x14ac:dyDescent="0.25">
      <c r="A1155" s="15"/>
    </row>
    <row r="1156" spans="1:1" x14ac:dyDescent="0.25">
      <c r="A1156" s="15"/>
    </row>
    <row r="1157" spans="1:1" x14ac:dyDescent="0.25">
      <c r="A1157" s="15"/>
    </row>
    <row r="1158" spans="1:1" x14ac:dyDescent="0.25">
      <c r="A1158" s="15"/>
    </row>
    <row r="1159" spans="1:1" x14ac:dyDescent="0.25">
      <c r="A1159" s="15"/>
    </row>
    <row r="1160" spans="1:1" x14ac:dyDescent="0.25">
      <c r="A1160" s="15"/>
    </row>
    <row r="1161" spans="1:1" x14ac:dyDescent="0.25">
      <c r="A1161" s="15"/>
    </row>
    <row r="1162" spans="1:1" x14ac:dyDescent="0.25">
      <c r="A1162" s="15"/>
    </row>
    <row r="1163" spans="1:1" x14ac:dyDescent="0.25">
      <c r="A1163" s="15"/>
    </row>
    <row r="1164" spans="1:1" x14ac:dyDescent="0.25">
      <c r="A1164" s="15"/>
    </row>
    <row r="1165" spans="1:1" x14ac:dyDescent="0.25">
      <c r="A1165" s="15"/>
    </row>
    <row r="1166" spans="1:1" x14ac:dyDescent="0.25">
      <c r="A1166" s="15"/>
    </row>
    <row r="1167" spans="1:1" x14ac:dyDescent="0.25">
      <c r="A1167" s="15"/>
    </row>
    <row r="1168" spans="1:1" x14ac:dyDescent="0.25">
      <c r="A1168" s="15"/>
    </row>
    <row r="1169" spans="1:1" x14ac:dyDescent="0.25">
      <c r="A1169" s="15"/>
    </row>
    <row r="1170" spans="1:1" x14ac:dyDescent="0.25">
      <c r="A1170" s="15"/>
    </row>
    <row r="1171" spans="1:1" x14ac:dyDescent="0.25">
      <c r="A1171" s="15"/>
    </row>
    <row r="1172" spans="1:1" x14ac:dyDescent="0.25">
      <c r="A1172" s="15"/>
    </row>
    <row r="1173" spans="1:1" x14ac:dyDescent="0.25">
      <c r="A1173" s="15"/>
    </row>
    <row r="1174" spans="1:1" x14ac:dyDescent="0.25">
      <c r="A1174" s="15"/>
    </row>
    <row r="1175" spans="1:1" x14ac:dyDescent="0.25">
      <c r="A1175" s="15"/>
    </row>
    <row r="1176" spans="1:1" x14ac:dyDescent="0.25">
      <c r="A1176" s="15"/>
    </row>
    <row r="1177" spans="1:1" x14ac:dyDescent="0.25">
      <c r="A1177" s="15"/>
    </row>
    <row r="1178" spans="1:1" x14ac:dyDescent="0.25">
      <c r="A1178" s="15"/>
    </row>
    <row r="1179" spans="1:1" x14ac:dyDescent="0.25">
      <c r="A1179" s="15"/>
    </row>
    <row r="1180" spans="1:1" x14ac:dyDescent="0.25">
      <c r="A1180" s="15"/>
    </row>
    <row r="1181" spans="1:1" x14ac:dyDescent="0.25">
      <c r="A1181" s="15"/>
    </row>
    <row r="1182" spans="1:1" x14ac:dyDescent="0.25">
      <c r="A1182" s="15"/>
    </row>
    <row r="1183" spans="1:1" x14ac:dyDescent="0.25">
      <c r="A1183" s="15"/>
    </row>
    <row r="1184" spans="1:1" x14ac:dyDescent="0.25">
      <c r="A1184" s="15"/>
    </row>
    <row r="1185" spans="1:1" x14ac:dyDescent="0.25">
      <c r="A1185" s="15"/>
    </row>
    <row r="1186" spans="1:1" x14ac:dyDescent="0.25">
      <c r="A1186" s="15"/>
    </row>
    <row r="1187" spans="1:1" x14ac:dyDescent="0.25">
      <c r="A1187" s="15"/>
    </row>
    <row r="1188" spans="1:1" x14ac:dyDescent="0.25">
      <c r="A1188" s="15"/>
    </row>
    <row r="1189" spans="1:1" x14ac:dyDescent="0.25">
      <c r="A1189" s="15"/>
    </row>
    <row r="1190" spans="1:1" x14ac:dyDescent="0.25">
      <c r="A1190" s="15"/>
    </row>
    <row r="1191" spans="1:1" x14ac:dyDescent="0.25">
      <c r="A1191" s="15"/>
    </row>
    <row r="1192" spans="1:1" x14ac:dyDescent="0.25">
      <c r="A1192" s="15"/>
    </row>
    <row r="1193" spans="1:1" x14ac:dyDescent="0.25">
      <c r="A1193" s="15"/>
    </row>
    <row r="1194" spans="1:1" x14ac:dyDescent="0.25">
      <c r="A1194" s="15"/>
    </row>
    <row r="1195" spans="1:1" x14ac:dyDescent="0.25">
      <c r="A1195" s="15"/>
    </row>
    <row r="1196" spans="1:1" x14ac:dyDescent="0.25">
      <c r="A1196" s="15"/>
    </row>
    <row r="1197" spans="1:1" x14ac:dyDescent="0.25">
      <c r="A1197" s="15"/>
    </row>
    <row r="1198" spans="1:1" x14ac:dyDescent="0.25">
      <c r="A1198" s="15"/>
    </row>
    <row r="1199" spans="1:1" x14ac:dyDescent="0.25">
      <c r="A1199" s="15"/>
    </row>
    <row r="1200" spans="1:1" x14ac:dyDescent="0.25">
      <c r="A1200" s="15"/>
    </row>
    <row r="1201" spans="1:1" x14ac:dyDescent="0.25">
      <c r="A1201" s="15"/>
    </row>
    <row r="1202" spans="1:1" x14ac:dyDescent="0.25">
      <c r="A1202" s="15"/>
    </row>
    <row r="1203" spans="1:1" x14ac:dyDescent="0.25">
      <c r="A1203" s="15"/>
    </row>
    <row r="1204" spans="1:1" x14ac:dyDescent="0.25">
      <c r="A1204" s="15"/>
    </row>
    <row r="1205" spans="1:1" x14ac:dyDescent="0.25">
      <c r="A1205" s="15"/>
    </row>
    <row r="1206" spans="1:1" x14ac:dyDescent="0.25">
      <c r="A1206" s="15"/>
    </row>
    <row r="1207" spans="1:1" x14ac:dyDescent="0.25">
      <c r="A1207" s="15"/>
    </row>
    <row r="1208" spans="1:1" x14ac:dyDescent="0.25">
      <c r="A1208" s="15"/>
    </row>
    <row r="1209" spans="1:1" x14ac:dyDescent="0.25">
      <c r="A1209" s="15"/>
    </row>
    <row r="1210" spans="1:1" x14ac:dyDescent="0.25">
      <c r="A1210" s="15"/>
    </row>
    <row r="1211" spans="1:1" x14ac:dyDescent="0.25">
      <c r="A1211" s="15"/>
    </row>
    <row r="1212" spans="1:1" x14ac:dyDescent="0.25">
      <c r="A1212" s="15"/>
    </row>
    <row r="1213" spans="1:1" x14ac:dyDescent="0.25">
      <c r="A1213" s="15"/>
    </row>
    <row r="1214" spans="1:1" x14ac:dyDescent="0.25">
      <c r="A1214" s="15"/>
    </row>
    <row r="1215" spans="1:1" x14ac:dyDescent="0.25">
      <c r="A1215" s="15"/>
    </row>
    <row r="1216" spans="1:1" x14ac:dyDescent="0.25">
      <c r="A1216" s="15"/>
    </row>
    <row r="1217" spans="1:1" x14ac:dyDescent="0.25">
      <c r="A1217" s="15"/>
    </row>
    <row r="1218" spans="1:1" x14ac:dyDescent="0.25">
      <c r="A1218" s="15"/>
    </row>
    <row r="1219" spans="1:1" x14ac:dyDescent="0.25">
      <c r="A1219" s="15"/>
    </row>
    <row r="1220" spans="1:1" x14ac:dyDescent="0.25">
      <c r="A1220" s="15"/>
    </row>
    <row r="1221" spans="1:1" x14ac:dyDescent="0.25">
      <c r="A1221" s="15"/>
    </row>
    <row r="1222" spans="1:1" x14ac:dyDescent="0.25">
      <c r="A1222" s="15"/>
    </row>
    <row r="1223" spans="1:1" x14ac:dyDescent="0.25">
      <c r="A1223" s="15"/>
    </row>
    <row r="1224" spans="1:1" x14ac:dyDescent="0.25">
      <c r="A1224" s="15"/>
    </row>
    <row r="1225" spans="1:1" x14ac:dyDescent="0.25">
      <c r="A1225" s="15"/>
    </row>
    <row r="1226" spans="1:1" x14ac:dyDescent="0.25">
      <c r="A1226" s="15"/>
    </row>
    <row r="1227" spans="1:1" x14ac:dyDescent="0.25">
      <c r="A1227" s="15"/>
    </row>
    <row r="1228" spans="1:1" x14ac:dyDescent="0.25">
      <c r="A1228" s="15"/>
    </row>
    <row r="1229" spans="1:1" x14ac:dyDescent="0.25">
      <c r="A1229" s="15"/>
    </row>
    <row r="1230" spans="1:1" x14ac:dyDescent="0.25">
      <c r="A1230" s="15"/>
    </row>
    <row r="1231" spans="1:1" x14ac:dyDescent="0.25">
      <c r="A1231" s="15"/>
    </row>
    <row r="1232" spans="1:1" x14ac:dyDescent="0.25">
      <c r="A1232" s="15"/>
    </row>
    <row r="1233" spans="1:1" x14ac:dyDescent="0.25">
      <c r="A1233" s="15"/>
    </row>
    <row r="1234" spans="1:1" x14ac:dyDescent="0.25">
      <c r="A1234" s="15"/>
    </row>
    <row r="1235" spans="1:1" x14ac:dyDescent="0.25">
      <c r="A1235" s="15"/>
    </row>
    <row r="1236" spans="1:1" x14ac:dyDescent="0.25">
      <c r="A1236" s="15"/>
    </row>
    <row r="1237" spans="1:1" x14ac:dyDescent="0.25">
      <c r="A1237" s="15"/>
    </row>
    <row r="1238" spans="1:1" x14ac:dyDescent="0.25">
      <c r="A1238" s="15"/>
    </row>
    <row r="1239" spans="1:1" x14ac:dyDescent="0.25">
      <c r="A1239" s="15"/>
    </row>
    <row r="1240" spans="1:1" x14ac:dyDescent="0.25">
      <c r="A1240" s="15"/>
    </row>
    <row r="1241" spans="1:1" x14ac:dyDescent="0.25">
      <c r="A1241" s="15"/>
    </row>
    <row r="1242" spans="1:1" x14ac:dyDescent="0.25">
      <c r="A1242" s="15"/>
    </row>
    <row r="1243" spans="1:1" x14ac:dyDescent="0.25">
      <c r="A1243" s="15"/>
    </row>
    <row r="1244" spans="1:1" x14ac:dyDescent="0.25">
      <c r="A1244" s="15"/>
    </row>
    <row r="1245" spans="1:1" x14ac:dyDescent="0.25">
      <c r="A1245" s="15"/>
    </row>
    <row r="1246" spans="1:1" x14ac:dyDescent="0.25">
      <c r="A1246" s="15"/>
    </row>
    <row r="1247" spans="1:1" x14ac:dyDescent="0.25">
      <c r="A1247" s="15"/>
    </row>
    <row r="1248" spans="1:1" x14ac:dyDescent="0.25">
      <c r="A1248" s="15"/>
    </row>
    <row r="1249" spans="1:1" x14ac:dyDescent="0.25">
      <c r="A1249" s="15"/>
    </row>
    <row r="1250" spans="1:1" x14ac:dyDescent="0.25">
      <c r="A1250" s="15"/>
    </row>
    <row r="1251" spans="1:1" x14ac:dyDescent="0.25">
      <c r="A1251" s="15"/>
    </row>
    <row r="1252" spans="1:1" x14ac:dyDescent="0.25">
      <c r="A1252" s="15"/>
    </row>
    <row r="1253" spans="1:1" x14ac:dyDescent="0.25">
      <c r="A1253" s="15"/>
    </row>
    <row r="1254" spans="1:1" x14ac:dyDescent="0.25">
      <c r="A1254" s="15"/>
    </row>
    <row r="1255" spans="1:1" x14ac:dyDescent="0.25">
      <c r="A1255" s="15"/>
    </row>
    <row r="1256" spans="1:1" x14ac:dyDescent="0.25">
      <c r="A1256" s="15"/>
    </row>
    <row r="1257" spans="1:1" x14ac:dyDescent="0.25">
      <c r="A1257" s="15"/>
    </row>
    <row r="1258" spans="1:1" x14ac:dyDescent="0.25">
      <c r="A1258" s="15"/>
    </row>
    <row r="1259" spans="1:1" x14ac:dyDescent="0.25">
      <c r="A1259" s="15"/>
    </row>
    <row r="1260" spans="1:1" x14ac:dyDescent="0.25">
      <c r="A1260" s="15"/>
    </row>
    <row r="1261" spans="1:1" x14ac:dyDescent="0.25">
      <c r="A1261" s="15"/>
    </row>
    <row r="1262" spans="1:1" x14ac:dyDescent="0.25">
      <c r="A1262" s="15"/>
    </row>
    <row r="1263" spans="1:1" x14ac:dyDescent="0.25">
      <c r="A1263" s="15"/>
    </row>
    <row r="1264" spans="1:1" x14ac:dyDescent="0.25">
      <c r="A1264" s="15"/>
    </row>
    <row r="1265" spans="1:1" x14ac:dyDescent="0.25">
      <c r="A1265" s="15"/>
    </row>
    <row r="1266" spans="1:1" x14ac:dyDescent="0.25">
      <c r="A1266" s="15"/>
    </row>
    <row r="1267" spans="1:1" x14ac:dyDescent="0.25">
      <c r="A1267" s="15"/>
    </row>
    <row r="1268" spans="1:1" x14ac:dyDescent="0.25">
      <c r="A1268" s="15"/>
    </row>
    <row r="1269" spans="1:1" x14ac:dyDescent="0.25">
      <c r="A1269" s="15"/>
    </row>
    <row r="1270" spans="1:1" x14ac:dyDescent="0.25">
      <c r="A1270" s="15"/>
    </row>
    <row r="1271" spans="1:1" x14ac:dyDescent="0.25">
      <c r="A1271" s="15"/>
    </row>
    <row r="1272" spans="1:1" x14ac:dyDescent="0.25">
      <c r="A1272" s="15"/>
    </row>
    <row r="1273" spans="1:1" x14ac:dyDescent="0.25">
      <c r="A1273" s="15"/>
    </row>
    <row r="1274" spans="1:1" x14ac:dyDescent="0.25">
      <c r="A1274" s="15"/>
    </row>
    <row r="1275" spans="1:1" x14ac:dyDescent="0.25">
      <c r="A1275" s="15"/>
    </row>
    <row r="1276" spans="1:1" x14ac:dyDescent="0.25">
      <c r="A1276" s="15"/>
    </row>
    <row r="1277" spans="1:1" x14ac:dyDescent="0.25">
      <c r="A1277" s="15"/>
    </row>
    <row r="1278" spans="1:1" x14ac:dyDescent="0.25">
      <c r="A1278" s="15"/>
    </row>
    <row r="1279" spans="1:1" x14ac:dyDescent="0.25">
      <c r="A1279" s="15"/>
    </row>
    <row r="1280" spans="1:1" x14ac:dyDescent="0.25">
      <c r="A1280" s="15"/>
    </row>
    <row r="1281" spans="1:1" x14ac:dyDescent="0.25">
      <c r="A1281" s="15"/>
    </row>
    <row r="1282" spans="1:1" x14ac:dyDescent="0.25">
      <c r="A1282" s="15"/>
    </row>
    <row r="1283" spans="1:1" x14ac:dyDescent="0.25">
      <c r="A1283" s="15"/>
    </row>
    <row r="1284" spans="1:1" x14ac:dyDescent="0.25">
      <c r="A1284" s="15"/>
    </row>
    <row r="1285" spans="1:1" x14ac:dyDescent="0.25">
      <c r="A1285" s="15"/>
    </row>
    <row r="1286" spans="1:1" x14ac:dyDescent="0.25">
      <c r="A1286" s="15"/>
    </row>
    <row r="1287" spans="1:1" x14ac:dyDescent="0.25">
      <c r="A1287" s="15"/>
    </row>
    <row r="1288" spans="1:1" x14ac:dyDescent="0.25">
      <c r="A1288" s="15"/>
    </row>
    <row r="1289" spans="1:1" x14ac:dyDescent="0.25">
      <c r="A1289" s="15"/>
    </row>
    <row r="1290" spans="1:1" x14ac:dyDescent="0.25">
      <c r="A1290" s="15"/>
    </row>
    <row r="1291" spans="1:1" x14ac:dyDescent="0.25">
      <c r="A1291" s="15"/>
    </row>
    <row r="1292" spans="1:1" x14ac:dyDescent="0.25">
      <c r="A1292" s="15"/>
    </row>
    <row r="1293" spans="1:1" x14ac:dyDescent="0.25">
      <c r="A1293" s="15"/>
    </row>
    <row r="1294" spans="1:1" x14ac:dyDescent="0.25">
      <c r="A1294" s="15"/>
    </row>
    <row r="1295" spans="1:1" x14ac:dyDescent="0.25">
      <c r="A1295" s="15"/>
    </row>
    <row r="1296" spans="1:1" x14ac:dyDescent="0.25">
      <c r="A1296" s="15"/>
    </row>
    <row r="1297" spans="1:1" x14ac:dyDescent="0.25">
      <c r="A1297" s="15"/>
    </row>
    <row r="1298" spans="1:1" x14ac:dyDescent="0.25">
      <c r="A1298" s="15"/>
    </row>
    <row r="1299" spans="1:1" x14ac:dyDescent="0.25">
      <c r="A1299" s="15"/>
    </row>
    <row r="1300" spans="1:1" x14ac:dyDescent="0.25">
      <c r="A1300" s="15"/>
    </row>
    <row r="1301" spans="1:1" x14ac:dyDescent="0.25">
      <c r="A1301" s="15"/>
    </row>
    <row r="1302" spans="1:1" x14ac:dyDescent="0.25">
      <c r="A1302" s="15"/>
    </row>
    <row r="1303" spans="1:1" x14ac:dyDescent="0.25">
      <c r="A1303" s="15"/>
    </row>
    <row r="1304" spans="1:1" x14ac:dyDescent="0.25">
      <c r="A1304" s="15"/>
    </row>
    <row r="1305" spans="1:1" x14ac:dyDescent="0.25">
      <c r="A1305" s="15"/>
    </row>
    <row r="1306" spans="1:1" x14ac:dyDescent="0.25">
      <c r="A1306" s="15"/>
    </row>
    <row r="1307" spans="1:1" x14ac:dyDescent="0.25">
      <c r="A1307" s="15"/>
    </row>
    <row r="1308" spans="1:1" x14ac:dyDescent="0.25">
      <c r="A1308" s="15"/>
    </row>
    <row r="1309" spans="1:1" x14ac:dyDescent="0.25">
      <c r="A1309" s="15"/>
    </row>
    <row r="1310" spans="1:1" x14ac:dyDescent="0.25">
      <c r="A1310" s="15"/>
    </row>
    <row r="1311" spans="1:1" x14ac:dyDescent="0.25">
      <c r="A1311" s="15"/>
    </row>
    <row r="1312" spans="1:1" x14ac:dyDescent="0.25">
      <c r="A1312" s="15"/>
    </row>
    <row r="1313" spans="1:1" x14ac:dyDescent="0.25">
      <c r="A1313" s="15"/>
    </row>
    <row r="1314" spans="1:1" x14ac:dyDescent="0.25">
      <c r="A1314" s="15"/>
    </row>
    <row r="1315" spans="1:1" x14ac:dyDescent="0.25">
      <c r="A1315" s="15"/>
    </row>
    <row r="1316" spans="1:1" x14ac:dyDescent="0.25">
      <c r="A1316" s="15"/>
    </row>
    <row r="1317" spans="1:1" x14ac:dyDescent="0.25">
      <c r="A1317" s="15"/>
    </row>
    <row r="1318" spans="1:1" x14ac:dyDescent="0.25">
      <c r="A1318" s="15"/>
    </row>
    <row r="1319" spans="1:1" x14ac:dyDescent="0.25">
      <c r="A1319" s="15"/>
    </row>
    <row r="1320" spans="1:1" x14ac:dyDescent="0.25">
      <c r="A1320" s="15"/>
    </row>
    <row r="1321" spans="1:1" x14ac:dyDescent="0.25">
      <c r="A1321" s="15"/>
    </row>
    <row r="1322" spans="1:1" x14ac:dyDescent="0.25">
      <c r="A1322" s="15"/>
    </row>
    <row r="1323" spans="1:1" x14ac:dyDescent="0.25">
      <c r="A1323" s="15"/>
    </row>
    <row r="1324" spans="1:1" x14ac:dyDescent="0.25">
      <c r="A1324" s="15"/>
    </row>
    <row r="1325" spans="1:1" x14ac:dyDescent="0.25">
      <c r="A1325" s="15"/>
    </row>
    <row r="1326" spans="1:1" x14ac:dyDescent="0.25">
      <c r="A1326" s="15"/>
    </row>
    <row r="1327" spans="1:1" x14ac:dyDescent="0.25">
      <c r="A1327" s="15"/>
    </row>
    <row r="1328" spans="1:1" x14ac:dyDescent="0.25">
      <c r="A1328" s="15"/>
    </row>
    <row r="1329" spans="1:1" x14ac:dyDescent="0.25">
      <c r="A1329" s="15"/>
    </row>
    <row r="1330" spans="1:1" x14ac:dyDescent="0.25">
      <c r="A1330" s="15"/>
    </row>
    <row r="1331" spans="1:1" x14ac:dyDescent="0.25">
      <c r="A1331" s="15"/>
    </row>
    <row r="1332" spans="1:1" x14ac:dyDescent="0.25">
      <c r="A1332" s="15"/>
    </row>
    <row r="1333" spans="1:1" x14ac:dyDescent="0.25">
      <c r="A1333" s="15"/>
    </row>
    <row r="1334" spans="1:1" x14ac:dyDescent="0.25">
      <c r="A1334" s="15"/>
    </row>
    <row r="1335" spans="1:1" x14ac:dyDescent="0.25">
      <c r="A1335" s="15"/>
    </row>
    <row r="1336" spans="1:1" x14ac:dyDescent="0.25">
      <c r="A1336" s="15"/>
    </row>
    <row r="1337" spans="1:1" x14ac:dyDescent="0.25">
      <c r="A1337" s="15"/>
    </row>
    <row r="1338" spans="1:1" x14ac:dyDescent="0.25">
      <c r="A1338" s="15"/>
    </row>
    <row r="1339" spans="1:1" x14ac:dyDescent="0.25">
      <c r="A1339" s="15"/>
    </row>
    <row r="1340" spans="1:1" x14ac:dyDescent="0.25">
      <c r="A1340" s="15"/>
    </row>
    <row r="1341" spans="1:1" x14ac:dyDescent="0.25">
      <c r="A1341" s="15"/>
    </row>
    <row r="1342" spans="1:1" x14ac:dyDescent="0.25">
      <c r="A1342" s="15"/>
    </row>
    <row r="1343" spans="1:1" x14ac:dyDescent="0.25">
      <c r="A1343" s="15"/>
    </row>
    <row r="1344" spans="1:1" x14ac:dyDescent="0.25">
      <c r="A1344" s="15"/>
    </row>
    <row r="1345" spans="1:1" x14ac:dyDescent="0.25">
      <c r="A1345" s="15"/>
    </row>
    <row r="1346" spans="1:1" x14ac:dyDescent="0.25">
      <c r="A1346" s="15"/>
    </row>
    <row r="1347" spans="1:1" x14ac:dyDescent="0.25">
      <c r="A1347" s="15"/>
    </row>
    <row r="1348" spans="1:1" x14ac:dyDescent="0.25">
      <c r="A1348" s="15"/>
    </row>
    <row r="1349" spans="1:1" x14ac:dyDescent="0.25">
      <c r="A1349" s="15"/>
    </row>
    <row r="1350" spans="1:1" x14ac:dyDescent="0.25">
      <c r="A1350" s="15"/>
    </row>
    <row r="1351" spans="1:1" x14ac:dyDescent="0.25">
      <c r="A1351" s="15"/>
    </row>
    <row r="1352" spans="1:1" x14ac:dyDescent="0.25">
      <c r="A1352" s="15"/>
    </row>
    <row r="1353" spans="1:1" x14ac:dyDescent="0.25">
      <c r="A1353" s="15"/>
    </row>
    <row r="1354" spans="1:1" x14ac:dyDescent="0.25">
      <c r="A1354" s="15"/>
    </row>
    <row r="1355" spans="1:1" x14ac:dyDescent="0.25">
      <c r="A1355" s="15"/>
    </row>
    <row r="1356" spans="1:1" x14ac:dyDescent="0.25">
      <c r="A1356" s="15"/>
    </row>
    <row r="1357" spans="1:1" x14ac:dyDescent="0.25">
      <c r="A1357" s="15"/>
    </row>
    <row r="1358" spans="1:1" x14ac:dyDescent="0.25">
      <c r="A1358" s="15"/>
    </row>
    <row r="1359" spans="1:1" x14ac:dyDescent="0.25">
      <c r="A1359" s="15"/>
    </row>
    <row r="1360" spans="1:1" x14ac:dyDescent="0.25">
      <c r="A1360" s="15"/>
    </row>
    <row r="1361" spans="1:1" x14ac:dyDescent="0.25">
      <c r="A1361" s="15"/>
    </row>
    <row r="1362" spans="1:1" x14ac:dyDescent="0.25">
      <c r="A1362" s="15"/>
    </row>
    <row r="1363" spans="1:1" x14ac:dyDescent="0.25">
      <c r="A1363" s="15"/>
    </row>
    <row r="1364" spans="1:1" x14ac:dyDescent="0.25">
      <c r="A1364" s="15"/>
    </row>
    <row r="1365" spans="1:1" x14ac:dyDescent="0.25">
      <c r="A1365" s="15"/>
    </row>
    <row r="1366" spans="1:1" x14ac:dyDescent="0.25">
      <c r="A1366" s="15"/>
    </row>
    <row r="1367" spans="1:1" x14ac:dyDescent="0.25">
      <c r="A1367" s="15"/>
    </row>
    <row r="1368" spans="1:1" x14ac:dyDescent="0.25">
      <c r="A1368" s="15"/>
    </row>
    <row r="1369" spans="1:1" x14ac:dyDescent="0.25">
      <c r="A1369" s="15"/>
    </row>
    <row r="1370" spans="1:1" x14ac:dyDescent="0.25">
      <c r="A1370" s="15"/>
    </row>
    <row r="1371" spans="1:1" x14ac:dyDescent="0.25">
      <c r="A1371" s="15"/>
    </row>
    <row r="1372" spans="1:1" x14ac:dyDescent="0.25">
      <c r="A1372" s="15"/>
    </row>
    <row r="1373" spans="1:1" x14ac:dyDescent="0.25">
      <c r="A1373" s="15"/>
    </row>
    <row r="1374" spans="1:1" x14ac:dyDescent="0.25">
      <c r="A1374" s="15"/>
    </row>
    <row r="1375" spans="1:1" x14ac:dyDescent="0.25">
      <c r="A1375" s="15"/>
    </row>
    <row r="1376" spans="1:1" x14ac:dyDescent="0.25">
      <c r="A1376" s="15"/>
    </row>
    <row r="1377" spans="1:1" x14ac:dyDescent="0.25">
      <c r="A1377" s="15"/>
    </row>
    <row r="1378" spans="1:1" x14ac:dyDescent="0.25">
      <c r="A1378" s="15"/>
    </row>
    <row r="1379" spans="1:1" x14ac:dyDescent="0.25">
      <c r="A1379" s="15"/>
    </row>
    <row r="1380" spans="1:1" x14ac:dyDescent="0.25">
      <c r="A1380" s="15"/>
    </row>
    <row r="1381" spans="1:1" x14ac:dyDescent="0.25">
      <c r="A1381" s="15"/>
    </row>
    <row r="1382" spans="1:1" x14ac:dyDescent="0.25">
      <c r="A1382" s="15"/>
    </row>
    <row r="1383" spans="1:1" x14ac:dyDescent="0.25">
      <c r="A1383" s="15"/>
    </row>
    <row r="1384" spans="1:1" x14ac:dyDescent="0.25">
      <c r="A1384" s="15"/>
    </row>
    <row r="1385" spans="1:1" x14ac:dyDescent="0.25">
      <c r="A1385" s="15"/>
    </row>
    <row r="1386" spans="1:1" x14ac:dyDescent="0.25">
      <c r="A1386" s="15"/>
    </row>
    <row r="1387" spans="1:1" x14ac:dyDescent="0.25">
      <c r="A1387" s="15"/>
    </row>
    <row r="1388" spans="1:1" x14ac:dyDescent="0.25">
      <c r="A1388" s="15"/>
    </row>
    <row r="1389" spans="1:1" x14ac:dyDescent="0.25">
      <c r="A1389" s="15"/>
    </row>
    <row r="1390" spans="1:1" x14ac:dyDescent="0.25">
      <c r="A1390" s="15"/>
    </row>
    <row r="1391" spans="1:1" x14ac:dyDescent="0.25">
      <c r="A1391" s="15"/>
    </row>
    <row r="1392" spans="1:1" x14ac:dyDescent="0.25">
      <c r="A1392" s="15"/>
    </row>
    <row r="1393" spans="1:1" x14ac:dyDescent="0.25">
      <c r="A1393" s="15"/>
    </row>
    <row r="1394" spans="1:1" x14ac:dyDescent="0.25">
      <c r="A1394" s="15"/>
    </row>
    <row r="1395" spans="1:1" x14ac:dyDescent="0.25">
      <c r="A1395" s="15"/>
    </row>
    <row r="1396" spans="1:1" x14ac:dyDescent="0.25">
      <c r="A1396" s="15"/>
    </row>
    <row r="1397" spans="1:1" x14ac:dyDescent="0.25">
      <c r="A1397" s="15"/>
    </row>
    <row r="1398" spans="1:1" x14ac:dyDescent="0.25">
      <c r="A1398" s="15"/>
    </row>
    <row r="1399" spans="1:1" x14ac:dyDescent="0.25">
      <c r="A1399" s="15"/>
    </row>
    <row r="1400" spans="1:1" x14ac:dyDescent="0.25">
      <c r="A1400" s="15"/>
    </row>
    <row r="1401" spans="1:1" x14ac:dyDescent="0.25">
      <c r="A1401" s="15"/>
    </row>
    <row r="1402" spans="1:1" x14ac:dyDescent="0.25">
      <c r="A1402" s="15"/>
    </row>
    <row r="1403" spans="1:1" x14ac:dyDescent="0.25">
      <c r="A1403" s="15"/>
    </row>
    <row r="1404" spans="1:1" x14ac:dyDescent="0.25">
      <c r="A1404" s="15"/>
    </row>
    <row r="1405" spans="1:1" x14ac:dyDescent="0.25">
      <c r="A1405" s="15"/>
    </row>
    <row r="1406" spans="1:1" x14ac:dyDescent="0.25">
      <c r="A1406" s="15"/>
    </row>
    <row r="1407" spans="1:1" x14ac:dyDescent="0.25">
      <c r="A1407" s="15"/>
    </row>
    <row r="1408" spans="1:1" x14ac:dyDescent="0.25">
      <c r="A1408" s="15"/>
    </row>
    <row r="1409" spans="1:1" x14ac:dyDescent="0.25">
      <c r="A1409" s="15"/>
    </row>
    <row r="1410" spans="1:1" x14ac:dyDescent="0.25">
      <c r="A1410" s="15"/>
    </row>
    <row r="1411" spans="1:1" x14ac:dyDescent="0.25">
      <c r="A1411" s="15"/>
    </row>
    <row r="1412" spans="1:1" x14ac:dyDescent="0.25">
      <c r="A1412" s="15"/>
    </row>
    <row r="1413" spans="1:1" x14ac:dyDescent="0.25">
      <c r="A1413" s="15"/>
    </row>
    <row r="1414" spans="1:1" x14ac:dyDescent="0.25">
      <c r="A1414" s="15"/>
    </row>
    <row r="1415" spans="1:1" x14ac:dyDescent="0.25">
      <c r="A1415" s="15"/>
    </row>
    <row r="1416" spans="1:1" x14ac:dyDescent="0.25">
      <c r="A1416" s="15"/>
    </row>
    <row r="1417" spans="1:1" x14ac:dyDescent="0.25">
      <c r="A1417" s="15"/>
    </row>
    <row r="1418" spans="1:1" x14ac:dyDescent="0.25">
      <c r="A1418" s="15"/>
    </row>
    <row r="1419" spans="1:1" x14ac:dyDescent="0.25">
      <c r="A1419" s="15"/>
    </row>
    <row r="1420" spans="1:1" x14ac:dyDescent="0.25">
      <c r="A1420" s="15"/>
    </row>
    <row r="1421" spans="1:1" x14ac:dyDescent="0.25">
      <c r="A1421" s="15"/>
    </row>
    <row r="1422" spans="1:1" x14ac:dyDescent="0.25">
      <c r="A1422" s="15"/>
    </row>
    <row r="1423" spans="1:1" x14ac:dyDescent="0.25">
      <c r="A1423" s="15"/>
    </row>
    <row r="1424" spans="1:1" x14ac:dyDescent="0.25">
      <c r="A1424" s="15"/>
    </row>
    <row r="1425" spans="1:1" x14ac:dyDescent="0.25">
      <c r="A1425" s="15"/>
    </row>
    <row r="1426" spans="1:1" x14ac:dyDescent="0.25">
      <c r="A1426" s="15"/>
    </row>
    <row r="1427" spans="1:1" x14ac:dyDescent="0.25">
      <c r="A1427" s="15"/>
    </row>
    <row r="1428" spans="1:1" x14ac:dyDescent="0.25">
      <c r="A1428" s="15"/>
    </row>
    <row r="1429" spans="1:1" x14ac:dyDescent="0.25">
      <c r="A1429" s="15"/>
    </row>
    <row r="1430" spans="1:1" x14ac:dyDescent="0.25">
      <c r="A1430" s="15"/>
    </row>
    <row r="1431" spans="1:1" x14ac:dyDescent="0.25">
      <c r="A1431" s="15"/>
    </row>
    <row r="1432" spans="1:1" x14ac:dyDescent="0.25">
      <c r="A1432" s="15"/>
    </row>
    <row r="1433" spans="1:1" x14ac:dyDescent="0.25">
      <c r="A1433" s="15"/>
    </row>
    <row r="1434" spans="1:1" x14ac:dyDescent="0.25">
      <c r="A1434" s="15"/>
    </row>
    <row r="1435" spans="1:1" x14ac:dyDescent="0.25">
      <c r="A1435" s="15"/>
    </row>
    <row r="1436" spans="1:1" x14ac:dyDescent="0.25">
      <c r="A1436" s="15"/>
    </row>
    <row r="1437" spans="1:1" x14ac:dyDescent="0.25">
      <c r="A1437" s="15"/>
    </row>
    <row r="1438" spans="1:1" x14ac:dyDescent="0.25">
      <c r="A1438" s="15"/>
    </row>
    <row r="1439" spans="1:1" x14ac:dyDescent="0.25">
      <c r="A1439" s="15"/>
    </row>
    <row r="1440" spans="1:1" x14ac:dyDescent="0.25">
      <c r="A1440" s="15"/>
    </row>
    <row r="1441" spans="1:1" x14ac:dyDescent="0.25">
      <c r="A1441" s="15"/>
    </row>
    <row r="1442" spans="1:1" x14ac:dyDescent="0.25">
      <c r="A1442" s="15"/>
    </row>
    <row r="1443" spans="1:1" x14ac:dyDescent="0.25">
      <c r="A1443" s="15"/>
    </row>
    <row r="1444" spans="1:1" x14ac:dyDescent="0.25">
      <c r="A1444" s="15"/>
    </row>
    <row r="1445" spans="1:1" x14ac:dyDescent="0.25">
      <c r="A1445" s="15"/>
    </row>
    <row r="1446" spans="1:1" x14ac:dyDescent="0.25">
      <c r="A1446" s="15"/>
    </row>
    <row r="1447" spans="1:1" x14ac:dyDescent="0.25">
      <c r="A1447" s="15"/>
    </row>
    <row r="1448" spans="1:1" x14ac:dyDescent="0.25">
      <c r="A1448" s="15"/>
    </row>
    <row r="1449" spans="1:1" x14ac:dyDescent="0.25">
      <c r="A1449" s="15"/>
    </row>
    <row r="1450" spans="1:1" x14ac:dyDescent="0.25">
      <c r="A1450" s="15"/>
    </row>
    <row r="1451" spans="1:1" x14ac:dyDescent="0.25">
      <c r="A1451" s="15"/>
    </row>
    <row r="1452" spans="1:1" x14ac:dyDescent="0.25">
      <c r="A1452" s="15"/>
    </row>
    <row r="1453" spans="1:1" x14ac:dyDescent="0.25">
      <c r="A1453" s="15"/>
    </row>
    <row r="1454" spans="1:1" x14ac:dyDescent="0.25">
      <c r="A1454" s="15"/>
    </row>
    <row r="1455" spans="1:1" x14ac:dyDescent="0.25">
      <c r="A1455" s="15"/>
    </row>
    <row r="1456" spans="1:1" x14ac:dyDescent="0.25">
      <c r="A1456" s="15"/>
    </row>
    <row r="1457" spans="1:1" x14ac:dyDescent="0.25">
      <c r="A1457" s="15"/>
    </row>
    <row r="1458" spans="1:1" x14ac:dyDescent="0.25">
      <c r="A1458" s="15"/>
    </row>
    <row r="1459" spans="1:1" x14ac:dyDescent="0.25">
      <c r="A1459" s="15"/>
    </row>
    <row r="1460" spans="1:1" x14ac:dyDescent="0.25">
      <c r="A1460" s="15"/>
    </row>
    <row r="1461" spans="1:1" x14ac:dyDescent="0.25">
      <c r="A1461" s="15"/>
    </row>
    <row r="1462" spans="1:1" x14ac:dyDescent="0.25">
      <c r="A1462" s="15"/>
    </row>
    <row r="1463" spans="1:1" x14ac:dyDescent="0.25">
      <c r="A1463" s="15"/>
    </row>
    <row r="1464" spans="1:1" x14ac:dyDescent="0.25">
      <c r="A1464" s="15"/>
    </row>
    <row r="1465" spans="1:1" x14ac:dyDescent="0.25">
      <c r="A1465" s="15"/>
    </row>
    <row r="1466" spans="1:1" x14ac:dyDescent="0.25">
      <c r="A1466" s="15"/>
    </row>
    <row r="1467" spans="1:1" x14ac:dyDescent="0.25">
      <c r="A1467" s="15"/>
    </row>
    <row r="1468" spans="1:1" x14ac:dyDescent="0.25">
      <c r="A1468" s="15"/>
    </row>
    <row r="1469" spans="1:1" x14ac:dyDescent="0.25">
      <c r="A1469" s="15"/>
    </row>
    <row r="1470" spans="1:1" x14ac:dyDescent="0.25">
      <c r="A1470" s="15"/>
    </row>
    <row r="1471" spans="1:1" x14ac:dyDescent="0.25">
      <c r="A1471" s="15"/>
    </row>
    <row r="1472" spans="1:1" x14ac:dyDescent="0.25">
      <c r="A1472" s="15"/>
    </row>
    <row r="1473" spans="1:1" x14ac:dyDescent="0.25">
      <c r="A1473" s="15"/>
    </row>
    <row r="1474" spans="1:1" x14ac:dyDescent="0.25">
      <c r="A1474" s="15"/>
    </row>
    <row r="1475" spans="1:1" x14ac:dyDescent="0.25">
      <c r="A1475" s="15"/>
    </row>
    <row r="1476" spans="1:1" x14ac:dyDescent="0.25">
      <c r="A1476" s="15"/>
    </row>
    <row r="1477" spans="1:1" x14ac:dyDescent="0.25">
      <c r="A1477" s="15"/>
    </row>
    <row r="1478" spans="1:1" x14ac:dyDescent="0.25">
      <c r="A1478" s="15"/>
    </row>
    <row r="1479" spans="1:1" x14ac:dyDescent="0.25">
      <c r="A1479" s="15"/>
    </row>
    <row r="1480" spans="1:1" x14ac:dyDescent="0.25">
      <c r="A1480" s="15"/>
    </row>
    <row r="1481" spans="1:1" x14ac:dyDescent="0.25">
      <c r="A1481" s="15"/>
    </row>
    <row r="1482" spans="1:1" x14ac:dyDescent="0.25">
      <c r="A1482" s="15"/>
    </row>
    <row r="1483" spans="1:1" x14ac:dyDescent="0.25">
      <c r="A1483" s="15"/>
    </row>
    <row r="1484" spans="1:1" x14ac:dyDescent="0.25">
      <c r="A1484" s="15"/>
    </row>
    <row r="1485" spans="1:1" x14ac:dyDescent="0.25">
      <c r="A1485" s="15"/>
    </row>
    <row r="1486" spans="1:1" x14ac:dyDescent="0.25">
      <c r="A1486" s="15"/>
    </row>
    <row r="1487" spans="1:1" x14ac:dyDescent="0.25">
      <c r="A1487" s="15"/>
    </row>
    <row r="1488" spans="1:1" x14ac:dyDescent="0.25">
      <c r="A1488" s="15"/>
    </row>
    <row r="1489" spans="1:1" x14ac:dyDescent="0.25">
      <c r="A1489" s="15"/>
    </row>
    <row r="1490" spans="1:1" x14ac:dyDescent="0.25">
      <c r="A1490" s="15"/>
    </row>
    <row r="1491" spans="1:1" x14ac:dyDescent="0.25">
      <c r="A1491" s="15"/>
    </row>
    <row r="1492" spans="1:1" x14ac:dyDescent="0.25">
      <c r="A1492" s="15"/>
    </row>
    <row r="1493" spans="1:1" x14ac:dyDescent="0.25">
      <c r="A1493" s="15"/>
    </row>
    <row r="1494" spans="1:1" x14ac:dyDescent="0.25">
      <c r="A1494" s="15"/>
    </row>
    <row r="1495" spans="1:1" x14ac:dyDescent="0.25">
      <c r="A1495" s="15"/>
    </row>
    <row r="1496" spans="1:1" x14ac:dyDescent="0.25">
      <c r="A1496" s="15"/>
    </row>
    <row r="1497" spans="1:1" x14ac:dyDescent="0.25">
      <c r="A1497" s="15"/>
    </row>
    <row r="1498" spans="1:1" x14ac:dyDescent="0.25">
      <c r="A1498" s="15"/>
    </row>
    <row r="1499" spans="1:1" x14ac:dyDescent="0.25">
      <c r="A1499" s="15"/>
    </row>
    <row r="1500" spans="1:1" x14ac:dyDescent="0.25">
      <c r="A1500" s="15"/>
    </row>
    <row r="1501" spans="1:1" x14ac:dyDescent="0.25">
      <c r="A1501" s="15"/>
    </row>
    <row r="1502" spans="1:1" x14ac:dyDescent="0.25">
      <c r="A1502" s="15"/>
    </row>
    <row r="1503" spans="1:1" x14ac:dyDescent="0.25">
      <c r="A1503" s="15"/>
    </row>
    <row r="1504" spans="1:1" x14ac:dyDescent="0.25">
      <c r="A1504" s="15"/>
    </row>
    <row r="1505" spans="1:1" x14ac:dyDescent="0.25">
      <c r="A1505" s="15"/>
    </row>
    <row r="1506" spans="1:1" x14ac:dyDescent="0.25">
      <c r="A1506" s="15"/>
    </row>
    <row r="1507" spans="1:1" x14ac:dyDescent="0.25">
      <c r="A1507" s="15"/>
    </row>
    <row r="1508" spans="1:1" x14ac:dyDescent="0.25">
      <c r="A1508" s="15"/>
    </row>
    <row r="1509" spans="1:1" x14ac:dyDescent="0.25">
      <c r="A1509" s="15"/>
    </row>
    <row r="1510" spans="1:1" x14ac:dyDescent="0.25">
      <c r="A1510" s="15"/>
    </row>
    <row r="1511" spans="1:1" x14ac:dyDescent="0.25">
      <c r="A1511" s="15"/>
    </row>
    <row r="1512" spans="1:1" x14ac:dyDescent="0.25">
      <c r="A1512" s="15"/>
    </row>
    <row r="1513" spans="1:1" x14ac:dyDescent="0.25">
      <c r="A1513" s="15"/>
    </row>
    <row r="1514" spans="1:1" x14ac:dyDescent="0.25">
      <c r="A1514" s="15"/>
    </row>
    <row r="1515" spans="1:1" x14ac:dyDescent="0.25">
      <c r="A1515" s="15"/>
    </row>
    <row r="1516" spans="1:1" x14ac:dyDescent="0.25">
      <c r="A1516" s="15"/>
    </row>
    <row r="1517" spans="1:1" x14ac:dyDescent="0.25">
      <c r="A1517" s="15"/>
    </row>
    <row r="1518" spans="1:1" x14ac:dyDescent="0.25">
      <c r="A1518" s="15"/>
    </row>
    <row r="1519" spans="1:1" x14ac:dyDescent="0.25">
      <c r="A1519" s="15"/>
    </row>
    <row r="1520" spans="1:1" x14ac:dyDescent="0.25">
      <c r="A1520" s="15"/>
    </row>
    <row r="1521" spans="1:1" x14ac:dyDescent="0.25">
      <c r="A1521" s="15"/>
    </row>
    <row r="1522" spans="1:1" x14ac:dyDescent="0.25">
      <c r="A1522" s="15"/>
    </row>
    <row r="1523" spans="1:1" x14ac:dyDescent="0.25">
      <c r="A1523" s="15"/>
    </row>
    <row r="1524" spans="1:1" x14ac:dyDescent="0.25">
      <c r="A1524" s="15"/>
    </row>
    <row r="1525" spans="1:1" x14ac:dyDescent="0.25">
      <c r="A1525" s="15"/>
    </row>
    <row r="1526" spans="1:1" x14ac:dyDescent="0.25">
      <c r="A1526" s="15"/>
    </row>
    <row r="1527" spans="1:1" x14ac:dyDescent="0.25">
      <c r="A1527" s="15"/>
    </row>
    <row r="1528" spans="1:1" x14ac:dyDescent="0.25">
      <c r="A1528" s="15"/>
    </row>
    <row r="1529" spans="1:1" x14ac:dyDescent="0.25">
      <c r="A1529" s="15"/>
    </row>
    <row r="1530" spans="1:1" x14ac:dyDescent="0.25">
      <c r="A1530" s="15"/>
    </row>
    <row r="1531" spans="1:1" x14ac:dyDescent="0.25">
      <c r="A1531" s="15"/>
    </row>
    <row r="1532" spans="1:1" x14ac:dyDescent="0.25">
      <c r="A1532" s="15"/>
    </row>
    <row r="1533" spans="1:1" x14ac:dyDescent="0.25">
      <c r="A1533" s="15"/>
    </row>
    <row r="1534" spans="1:1" x14ac:dyDescent="0.25">
      <c r="A1534" s="15"/>
    </row>
    <row r="1535" spans="1:1" x14ac:dyDescent="0.25">
      <c r="A1535" s="15"/>
    </row>
    <row r="1536" spans="1:1" x14ac:dyDescent="0.25">
      <c r="A1536" s="15"/>
    </row>
    <row r="1537" spans="1:1" x14ac:dyDescent="0.25">
      <c r="A1537" s="15"/>
    </row>
    <row r="1538" spans="1:1" x14ac:dyDescent="0.25">
      <c r="A1538" s="15"/>
    </row>
    <row r="1539" spans="1:1" x14ac:dyDescent="0.25">
      <c r="A1539" s="15"/>
    </row>
    <row r="1540" spans="1:1" x14ac:dyDescent="0.25">
      <c r="A1540" s="15"/>
    </row>
    <row r="1541" spans="1:1" x14ac:dyDescent="0.25">
      <c r="A1541" s="15"/>
    </row>
    <row r="1542" spans="1:1" x14ac:dyDescent="0.25">
      <c r="A1542" s="15"/>
    </row>
    <row r="1543" spans="1:1" x14ac:dyDescent="0.25">
      <c r="A1543" s="15"/>
    </row>
    <row r="1544" spans="1:1" x14ac:dyDescent="0.25">
      <c r="A1544" s="15"/>
    </row>
    <row r="1545" spans="1:1" x14ac:dyDescent="0.25">
      <c r="A1545" s="15"/>
    </row>
    <row r="1546" spans="1:1" x14ac:dyDescent="0.25">
      <c r="A1546" s="15"/>
    </row>
    <row r="1547" spans="1:1" x14ac:dyDescent="0.25">
      <c r="A1547" s="15"/>
    </row>
    <row r="1548" spans="1:1" x14ac:dyDescent="0.25">
      <c r="A1548" s="15"/>
    </row>
    <row r="1549" spans="1:1" x14ac:dyDescent="0.25">
      <c r="A1549" s="15"/>
    </row>
    <row r="1550" spans="1:1" x14ac:dyDescent="0.25">
      <c r="A1550" s="15"/>
    </row>
    <row r="1551" spans="1:1" x14ac:dyDescent="0.25">
      <c r="A1551" s="15"/>
    </row>
    <row r="1552" spans="1:1" x14ac:dyDescent="0.25">
      <c r="A1552" s="15"/>
    </row>
    <row r="1553" spans="1:1" x14ac:dyDescent="0.25">
      <c r="A1553" s="15"/>
    </row>
    <row r="1554" spans="1:1" x14ac:dyDescent="0.25">
      <c r="A1554" s="15"/>
    </row>
    <row r="1555" spans="1:1" x14ac:dyDescent="0.25">
      <c r="A1555" s="15"/>
    </row>
    <row r="1556" spans="1:1" x14ac:dyDescent="0.25">
      <c r="A1556" s="15"/>
    </row>
    <row r="1557" spans="1:1" x14ac:dyDescent="0.25">
      <c r="A1557" s="15"/>
    </row>
    <row r="1558" spans="1:1" x14ac:dyDescent="0.25">
      <c r="A1558" s="15"/>
    </row>
    <row r="1559" spans="1:1" x14ac:dyDescent="0.25">
      <c r="A1559" s="15"/>
    </row>
    <row r="1560" spans="1:1" x14ac:dyDescent="0.25">
      <c r="A1560" s="15"/>
    </row>
    <row r="1561" spans="1:1" x14ac:dyDescent="0.25">
      <c r="A1561" s="15"/>
    </row>
    <row r="1562" spans="1:1" x14ac:dyDescent="0.25">
      <c r="A1562" s="15"/>
    </row>
    <row r="1563" spans="1:1" x14ac:dyDescent="0.25">
      <c r="A1563" s="15"/>
    </row>
    <row r="1564" spans="1:1" x14ac:dyDescent="0.25">
      <c r="A1564" s="15"/>
    </row>
    <row r="1565" spans="1:1" x14ac:dyDescent="0.25">
      <c r="A1565" s="15"/>
    </row>
    <row r="1566" spans="1:1" x14ac:dyDescent="0.25">
      <c r="A1566" s="15"/>
    </row>
    <row r="1567" spans="1:1" x14ac:dyDescent="0.25">
      <c r="A1567" s="15"/>
    </row>
    <row r="1568" spans="1:1" x14ac:dyDescent="0.25">
      <c r="A1568" s="15"/>
    </row>
    <row r="1569" spans="1:1" x14ac:dyDescent="0.25">
      <c r="A1569" s="15"/>
    </row>
    <row r="1570" spans="1:1" x14ac:dyDescent="0.25">
      <c r="A1570" s="15"/>
    </row>
    <row r="1571" spans="1:1" x14ac:dyDescent="0.25">
      <c r="A1571" s="15"/>
    </row>
    <row r="1572" spans="1:1" x14ac:dyDescent="0.25">
      <c r="A1572" s="15"/>
    </row>
    <row r="1573" spans="1:1" x14ac:dyDescent="0.25">
      <c r="A1573" s="15"/>
    </row>
    <row r="1574" spans="1:1" x14ac:dyDescent="0.25">
      <c r="A1574" s="15"/>
    </row>
    <row r="1575" spans="1:1" x14ac:dyDescent="0.25">
      <c r="A1575" s="15"/>
    </row>
    <row r="1576" spans="1:1" x14ac:dyDescent="0.25">
      <c r="A1576" s="15"/>
    </row>
    <row r="1577" spans="1:1" x14ac:dyDescent="0.25">
      <c r="A1577" s="15"/>
    </row>
    <row r="1578" spans="1:1" x14ac:dyDescent="0.25">
      <c r="A1578" s="15"/>
    </row>
    <row r="1579" spans="1:1" x14ac:dyDescent="0.25">
      <c r="A1579" s="15"/>
    </row>
    <row r="1580" spans="1:1" x14ac:dyDescent="0.25">
      <c r="A1580" s="15"/>
    </row>
    <row r="1581" spans="1:1" x14ac:dyDescent="0.25">
      <c r="A1581" s="15"/>
    </row>
    <row r="1582" spans="1:1" x14ac:dyDescent="0.25">
      <c r="A1582" s="15"/>
    </row>
    <row r="1583" spans="1:1" x14ac:dyDescent="0.25">
      <c r="A1583" s="15"/>
    </row>
    <row r="1584" spans="1:1" x14ac:dyDescent="0.25">
      <c r="A1584" s="15"/>
    </row>
    <row r="1585" spans="1:1" x14ac:dyDescent="0.25">
      <c r="A1585" s="15"/>
    </row>
    <row r="1586" spans="1:1" x14ac:dyDescent="0.25">
      <c r="A1586" s="15"/>
    </row>
    <row r="1587" spans="1:1" x14ac:dyDescent="0.25">
      <c r="A1587" s="15"/>
    </row>
    <row r="1588" spans="1:1" x14ac:dyDescent="0.25">
      <c r="A1588" s="15"/>
    </row>
    <row r="1589" spans="1:1" x14ac:dyDescent="0.25">
      <c r="A1589" s="15"/>
    </row>
    <row r="1590" spans="1:1" x14ac:dyDescent="0.25">
      <c r="A1590" s="15"/>
    </row>
    <row r="1591" spans="1:1" x14ac:dyDescent="0.25">
      <c r="A1591" s="15"/>
    </row>
    <row r="1592" spans="1:1" x14ac:dyDescent="0.25">
      <c r="A1592" s="15"/>
    </row>
    <row r="1593" spans="1:1" x14ac:dyDescent="0.25">
      <c r="A1593" s="15"/>
    </row>
    <row r="1594" spans="1:1" x14ac:dyDescent="0.25">
      <c r="A1594" s="15"/>
    </row>
    <row r="1595" spans="1:1" x14ac:dyDescent="0.25">
      <c r="A1595" s="15"/>
    </row>
    <row r="1596" spans="1:1" x14ac:dyDescent="0.25">
      <c r="A1596" s="15"/>
    </row>
    <row r="1597" spans="1:1" x14ac:dyDescent="0.25">
      <c r="A1597" s="15"/>
    </row>
    <row r="1598" spans="1:1" x14ac:dyDescent="0.25">
      <c r="A1598" s="15"/>
    </row>
    <row r="1599" spans="1:1" x14ac:dyDescent="0.25">
      <c r="A1599" s="15"/>
    </row>
    <row r="1600" spans="1:1" x14ac:dyDescent="0.25">
      <c r="A1600" s="15"/>
    </row>
    <row r="1601" spans="1:1" x14ac:dyDescent="0.25">
      <c r="A1601" s="15"/>
    </row>
    <row r="1602" spans="1:1" x14ac:dyDescent="0.25">
      <c r="A1602" s="15"/>
    </row>
    <row r="1603" spans="1:1" x14ac:dyDescent="0.25">
      <c r="A1603" s="15"/>
    </row>
    <row r="1604" spans="1:1" x14ac:dyDescent="0.25">
      <c r="A1604" s="15"/>
    </row>
    <row r="1605" spans="1:1" x14ac:dyDescent="0.25">
      <c r="A1605" s="15"/>
    </row>
    <row r="1606" spans="1:1" x14ac:dyDescent="0.25">
      <c r="A1606" s="15"/>
    </row>
    <row r="1607" spans="1:1" x14ac:dyDescent="0.25">
      <c r="A1607" s="15"/>
    </row>
    <row r="1608" spans="1:1" x14ac:dyDescent="0.25">
      <c r="A1608" s="15"/>
    </row>
    <row r="1609" spans="1:1" x14ac:dyDescent="0.25">
      <c r="A1609" s="15"/>
    </row>
    <row r="1610" spans="1:1" x14ac:dyDescent="0.25">
      <c r="A1610" s="15"/>
    </row>
    <row r="1611" spans="1:1" x14ac:dyDescent="0.25">
      <c r="A1611" s="15"/>
    </row>
    <row r="1612" spans="1:1" x14ac:dyDescent="0.25">
      <c r="A1612" s="15"/>
    </row>
    <row r="1613" spans="1:1" x14ac:dyDescent="0.25">
      <c r="A1613" s="15"/>
    </row>
    <row r="1614" spans="1:1" x14ac:dyDescent="0.25">
      <c r="A1614" s="15"/>
    </row>
    <row r="1615" spans="1:1" x14ac:dyDescent="0.25">
      <c r="A1615" s="15"/>
    </row>
    <row r="1616" spans="1:1" x14ac:dyDescent="0.25">
      <c r="A1616" s="15"/>
    </row>
    <row r="1617" spans="1:1" x14ac:dyDescent="0.25">
      <c r="A1617" s="15"/>
    </row>
    <row r="1618" spans="1:1" x14ac:dyDescent="0.25">
      <c r="A1618" s="15"/>
    </row>
    <row r="1619" spans="1:1" x14ac:dyDescent="0.25">
      <c r="A1619" s="15"/>
    </row>
    <row r="1620" spans="1:1" x14ac:dyDescent="0.25">
      <c r="A1620" s="15"/>
    </row>
    <row r="1621" spans="1:1" x14ac:dyDescent="0.25">
      <c r="A1621" s="15"/>
    </row>
    <row r="1622" spans="1:1" x14ac:dyDescent="0.25">
      <c r="A1622" s="15"/>
    </row>
    <row r="1623" spans="1:1" x14ac:dyDescent="0.25">
      <c r="A1623" s="15"/>
    </row>
    <row r="1624" spans="1:1" x14ac:dyDescent="0.25">
      <c r="A1624" s="15"/>
    </row>
    <row r="1625" spans="1:1" x14ac:dyDescent="0.25">
      <c r="A1625" s="15"/>
    </row>
    <row r="1626" spans="1:1" x14ac:dyDescent="0.25">
      <c r="A1626" s="15"/>
    </row>
    <row r="1627" spans="1:1" x14ac:dyDescent="0.25">
      <c r="A1627" s="15"/>
    </row>
    <row r="1628" spans="1:1" x14ac:dyDescent="0.25">
      <c r="A1628" s="15"/>
    </row>
    <row r="1629" spans="1:1" x14ac:dyDescent="0.25">
      <c r="A1629" s="15"/>
    </row>
    <row r="1630" spans="1:1" x14ac:dyDescent="0.25">
      <c r="A1630" s="15"/>
    </row>
    <row r="1631" spans="1:1" x14ac:dyDescent="0.25">
      <c r="A1631" s="15"/>
    </row>
    <row r="1632" spans="1:1" x14ac:dyDescent="0.25">
      <c r="A1632" s="15"/>
    </row>
    <row r="1633" spans="1:1" x14ac:dyDescent="0.25">
      <c r="A1633" s="15"/>
    </row>
    <row r="1634" spans="1:1" x14ac:dyDescent="0.25">
      <c r="A1634" s="15"/>
    </row>
    <row r="1635" spans="1:1" x14ac:dyDescent="0.25">
      <c r="A1635" s="15"/>
    </row>
    <row r="1636" spans="1:1" x14ac:dyDescent="0.25">
      <c r="A1636" s="15"/>
    </row>
    <row r="1637" spans="1:1" x14ac:dyDescent="0.25">
      <c r="A1637" s="15"/>
    </row>
    <row r="1638" spans="1:1" x14ac:dyDescent="0.25">
      <c r="A1638" s="15"/>
    </row>
    <row r="1639" spans="1:1" x14ac:dyDescent="0.25">
      <c r="A1639" s="15"/>
    </row>
    <row r="1640" spans="1:1" x14ac:dyDescent="0.25">
      <c r="A1640" s="15"/>
    </row>
    <row r="1641" spans="1:1" x14ac:dyDescent="0.25">
      <c r="A1641" s="15"/>
    </row>
    <row r="1642" spans="1:1" x14ac:dyDescent="0.25">
      <c r="A1642" s="15"/>
    </row>
    <row r="1643" spans="1:1" x14ac:dyDescent="0.25">
      <c r="A1643" s="15"/>
    </row>
    <row r="1644" spans="1:1" x14ac:dyDescent="0.25">
      <c r="A1644" s="15"/>
    </row>
    <row r="1645" spans="1:1" x14ac:dyDescent="0.25">
      <c r="A1645" s="15"/>
    </row>
    <row r="1646" spans="1:1" x14ac:dyDescent="0.25">
      <c r="A1646" s="15"/>
    </row>
    <row r="1647" spans="1:1" x14ac:dyDescent="0.25">
      <c r="A1647" s="15"/>
    </row>
    <row r="1648" spans="1:1" x14ac:dyDescent="0.25">
      <c r="A1648" s="15"/>
    </row>
    <row r="1649" spans="1:1" x14ac:dyDescent="0.25">
      <c r="A1649" s="15"/>
    </row>
    <row r="1650" spans="1:1" x14ac:dyDescent="0.25">
      <c r="A1650" s="15"/>
    </row>
    <row r="1651" spans="1:1" x14ac:dyDescent="0.25">
      <c r="A1651" s="15"/>
    </row>
    <row r="1652" spans="1:1" x14ac:dyDescent="0.25">
      <c r="A1652" s="15"/>
    </row>
    <row r="1653" spans="1:1" x14ac:dyDescent="0.25">
      <c r="A1653" s="15"/>
    </row>
    <row r="1654" spans="1:1" x14ac:dyDescent="0.25">
      <c r="A1654" s="15"/>
    </row>
    <row r="1655" spans="1:1" x14ac:dyDescent="0.25">
      <c r="A1655" s="15"/>
    </row>
    <row r="1656" spans="1:1" x14ac:dyDescent="0.25">
      <c r="A1656" s="15"/>
    </row>
    <row r="1657" spans="1:1" x14ac:dyDescent="0.25">
      <c r="A1657" s="15"/>
    </row>
    <row r="1658" spans="1:1" x14ac:dyDescent="0.25">
      <c r="A1658" s="15"/>
    </row>
    <row r="1659" spans="1:1" x14ac:dyDescent="0.25">
      <c r="A1659" s="15"/>
    </row>
    <row r="1660" spans="1:1" x14ac:dyDescent="0.25">
      <c r="A1660" s="15"/>
    </row>
    <row r="1661" spans="1:1" x14ac:dyDescent="0.25">
      <c r="A1661" s="15"/>
    </row>
    <row r="1662" spans="1:1" x14ac:dyDescent="0.25">
      <c r="A1662" s="15"/>
    </row>
    <row r="1663" spans="1:1" x14ac:dyDescent="0.25">
      <c r="A1663" s="15"/>
    </row>
    <row r="1664" spans="1:1" x14ac:dyDescent="0.25">
      <c r="A1664" s="15"/>
    </row>
    <row r="1665" spans="1:1" x14ac:dyDescent="0.25">
      <c r="A1665" s="15"/>
    </row>
    <row r="1666" spans="1:1" x14ac:dyDescent="0.25">
      <c r="A1666" s="15"/>
    </row>
    <row r="1667" spans="1:1" x14ac:dyDescent="0.25">
      <c r="A1667" s="15"/>
    </row>
    <row r="1668" spans="1:1" x14ac:dyDescent="0.25">
      <c r="A1668" s="15"/>
    </row>
    <row r="1669" spans="1:1" x14ac:dyDescent="0.25">
      <c r="A1669" s="15"/>
    </row>
    <row r="1670" spans="1:1" x14ac:dyDescent="0.25">
      <c r="A1670" s="15"/>
    </row>
    <row r="1671" spans="1:1" x14ac:dyDescent="0.25">
      <c r="A1671" s="15"/>
    </row>
    <row r="1672" spans="1:1" x14ac:dyDescent="0.25">
      <c r="A1672" s="15"/>
    </row>
    <row r="1673" spans="1:1" x14ac:dyDescent="0.25">
      <c r="A1673" s="15"/>
    </row>
    <row r="1674" spans="1:1" x14ac:dyDescent="0.25">
      <c r="A1674" s="15"/>
    </row>
    <row r="1675" spans="1:1" x14ac:dyDescent="0.25">
      <c r="A1675" s="15"/>
    </row>
    <row r="1676" spans="1:1" x14ac:dyDescent="0.25">
      <c r="A1676" s="15"/>
    </row>
    <row r="1677" spans="1:1" x14ac:dyDescent="0.25">
      <c r="A1677" s="15"/>
    </row>
    <row r="1678" spans="1:1" x14ac:dyDescent="0.25">
      <c r="A1678" s="15"/>
    </row>
    <row r="1679" spans="1:1" x14ac:dyDescent="0.25">
      <c r="A1679" s="15"/>
    </row>
    <row r="1680" spans="1:1" x14ac:dyDescent="0.25">
      <c r="A1680" s="15"/>
    </row>
    <row r="1681" spans="1:1" x14ac:dyDescent="0.25">
      <c r="A1681" s="15"/>
    </row>
    <row r="1682" spans="1:1" x14ac:dyDescent="0.25">
      <c r="A1682" s="15"/>
    </row>
    <row r="1683" spans="1:1" x14ac:dyDescent="0.25">
      <c r="A1683" s="15"/>
    </row>
    <row r="1684" spans="1:1" x14ac:dyDescent="0.25">
      <c r="A1684" s="15"/>
    </row>
    <row r="1685" spans="1:1" x14ac:dyDescent="0.25">
      <c r="A1685" s="15"/>
    </row>
    <row r="1686" spans="1:1" x14ac:dyDescent="0.25">
      <c r="A1686" s="15"/>
    </row>
    <row r="1687" spans="1:1" x14ac:dyDescent="0.25">
      <c r="A1687" s="15"/>
    </row>
    <row r="1688" spans="1:1" x14ac:dyDescent="0.25">
      <c r="A1688" s="15"/>
    </row>
    <row r="1689" spans="1:1" x14ac:dyDescent="0.25">
      <c r="A1689" s="15"/>
    </row>
    <row r="1690" spans="1:1" x14ac:dyDescent="0.25">
      <c r="A1690" s="15"/>
    </row>
    <row r="1691" spans="1:1" x14ac:dyDescent="0.25">
      <c r="A1691" s="15"/>
    </row>
    <row r="1692" spans="1:1" x14ac:dyDescent="0.25">
      <c r="A1692" s="15"/>
    </row>
    <row r="1693" spans="1:1" x14ac:dyDescent="0.25">
      <c r="A1693" s="15"/>
    </row>
    <row r="1694" spans="1:1" x14ac:dyDescent="0.25">
      <c r="A1694" s="15"/>
    </row>
    <row r="1695" spans="1:1" x14ac:dyDescent="0.25">
      <c r="A1695" s="15"/>
    </row>
    <row r="1696" spans="1:1" x14ac:dyDescent="0.25">
      <c r="A1696" s="15"/>
    </row>
    <row r="1697" spans="1:1" x14ac:dyDescent="0.25">
      <c r="A1697" s="15"/>
    </row>
    <row r="1698" spans="1:1" x14ac:dyDescent="0.25">
      <c r="A1698" s="15"/>
    </row>
    <row r="1699" spans="1:1" x14ac:dyDescent="0.25">
      <c r="A1699" s="15"/>
    </row>
    <row r="1700" spans="1:1" x14ac:dyDescent="0.25">
      <c r="A1700" s="15"/>
    </row>
    <row r="1701" spans="1:1" x14ac:dyDescent="0.25">
      <c r="A1701" s="15"/>
    </row>
    <row r="1702" spans="1:1" x14ac:dyDescent="0.25">
      <c r="A1702" s="15"/>
    </row>
    <row r="1703" spans="1:1" x14ac:dyDescent="0.25">
      <c r="A1703" s="15"/>
    </row>
    <row r="1704" spans="1:1" x14ac:dyDescent="0.25">
      <c r="A1704" s="15"/>
    </row>
    <row r="1705" spans="1:1" x14ac:dyDescent="0.25">
      <c r="A1705" s="15"/>
    </row>
    <row r="1706" spans="1:1" x14ac:dyDescent="0.25">
      <c r="A1706" s="15"/>
    </row>
    <row r="1707" spans="1:1" x14ac:dyDescent="0.25">
      <c r="A1707" s="15"/>
    </row>
    <row r="1708" spans="1:1" x14ac:dyDescent="0.25">
      <c r="A1708" s="15"/>
    </row>
    <row r="1709" spans="1:1" x14ac:dyDescent="0.25">
      <c r="A1709" s="15"/>
    </row>
    <row r="1710" spans="1:1" x14ac:dyDescent="0.25">
      <c r="A1710" s="15"/>
    </row>
    <row r="1711" spans="1:1" x14ac:dyDescent="0.25">
      <c r="A1711" s="15"/>
    </row>
    <row r="1712" spans="1:1" x14ac:dyDescent="0.25">
      <c r="A1712" s="15"/>
    </row>
    <row r="1713" spans="1:1" x14ac:dyDescent="0.25">
      <c r="A1713" s="15"/>
    </row>
    <row r="1714" spans="1:1" x14ac:dyDescent="0.25">
      <c r="A1714" s="15"/>
    </row>
    <row r="1715" spans="1:1" x14ac:dyDescent="0.25">
      <c r="A1715" s="15"/>
    </row>
    <row r="1716" spans="1:1" x14ac:dyDescent="0.25">
      <c r="A1716" s="15"/>
    </row>
    <row r="1717" spans="1:1" x14ac:dyDescent="0.25">
      <c r="A1717" s="15"/>
    </row>
    <row r="1718" spans="1:1" x14ac:dyDescent="0.25">
      <c r="A1718" s="15"/>
    </row>
    <row r="1719" spans="1:1" x14ac:dyDescent="0.25">
      <c r="A1719" s="15"/>
    </row>
    <row r="1720" spans="1:1" x14ac:dyDescent="0.25">
      <c r="A1720" s="15"/>
    </row>
    <row r="1721" spans="1:1" x14ac:dyDescent="0.25">
      <c r="A1721" s="15"/>
    </row>
    <row r="1722" spans="1:1" x14ac:dyDescent="0.25">
      <c r="A1722" s="15"/>
    </row>
    <row r="1723" spans="1:1" x14ac:dyDescent="0.25">
      <c r="A1723" s="15"/>
    </row>
    <row r="1724" spans="1:1" x14ac:dyDescent="0.25">
      <c r="A1724" s="15"/>
    </row>
    <row r="1725" spans="1:1" x14ac:dyDescent="0.25">
      <c r="A1725" s="15"/>
    </row>
    <row r="1726" spans="1:1" x14ac:dyDescent="0.25">
      <c r="A1726" s="15"/>
    </row>
    <row r="1727" spans="1:1" x14ac:dyDescent="0.25">
      <c r="A1727" s="15"/>
    </row>
    <row r="1728" spans="1:1" x14ac:dyDescent="0.25">
      <c r="A1728" s="15"/>
    </row>
    <row r="1729" spans="1:1" x14ac:dyDescent="0.25">
      <c r="A1729" s="15"/>
    </row>
    <row r="1730" spans="1:1" x14ac:dyDescent="0.25">
      <c r="A1730" s="15"/>
    </row>
    <row r="1731" spans="1:1" x14ac:dyDescent="0.25">
      <c r="A1731" s="15"/>
    </row>
    <row r="1732" spans="1:1" x14ac:dyDescent="0.25">
      <c r="A1732" s="15"/>
    </row>
    <row r="1733" spans="1:1" x14ac:dyDescent="0.25">
      <c r="A1733" s="15"/>
    </row>
    <row r="1734" spans="1:1" x14ac:dyDescent="0.25">
      <c r="A1734" s="15"/>
    </row>
    <row r="1735" spans="1:1" x14ac:dyDescent="0.25">
      <c r="A1735" s="15"/>
    </row>
    <row r="1736" spans="1:1" x14ac:dyDescent="0.25">
      <c r="A1736" s="15"/>
    </row>
    <row r="1737" spans="1:1" x14ac:dyDescent="0.25">
      <c r="A1737" s="15"/>
    </row>
    <row r="1738" spans="1:1" x14ac:dyDescent="0.25">
      <c r="A1738" s="15"/>
    </row>
    <row r="1739" spans="1:1" x14ac:dyDescent="0.25">
      <c r="A1739" s="15"/>
    </row>
    <row r="1740" spans="1:1" x14ac:dyDescent="0.25">
      <c r="A1740" s="15"/>
    </row>
    <row r="1741" spans="1:1" x14ac:dyDescent="0.25">
      <c r="A1741" s="15"/>
    </row>
    <row r="1742" spans="1:1" x14ac:dyDescent="0.25">
      <c r="A1742" s="15"/>
    </row>
    <row r="1743" spans="1:1" x14ac:dyDescent="0.25">
      <c r="A1743" s="15"/>
    </row>
    <row r="1744" spans="1:1" x14ac:dyDescent="0.25">
      <c r="A1744" s="15"/>
    </row>
    <row r="1745" spans="1:1" x14ac:dyDescent="0.25">
      <c r="A1745" s="15"/>
    </row>
    <row r="1746" spans="1:1" x14ac:dyDescent="0.25">
      <c r="A1746" s="15"/>
    </row>
    <row r="1747" spans="1:1" x14ac:dyDescent="0.25">
      <c r="A1747" s="15"/>
    </row>
    <row r="1748" spans="1:1" x14ac:dyDescent="0.25">
      <c r="A1748" s="15"/>
    </row>
    <row r="1749" spans="1:1" x14ac:dyDescent="0.25">
      <c r="A1749" s="15"/>
    </row>
    <row r="1750" spans="1:1" x14ac:dyDescent="0.25">
      <c r="A1750" s="15"/>
    </row>
    <row r="1751" spans="1:1" x14ac:dyDescent="0.25">
      <c r="A1751" s="15"/>
    </row>
    <row r="1752" spans="1:1" x14ac:dyDescent="0.25">
      <c r="A1752" s="15"/>
    </row>
    <row r="1753" spans="1:1" x14ac:dyDescent="0.25">
      <c r="A1753" s="15"/>
    </row>
    <row r="1754" spans="1:1" x14ac:dyDescent="0.25">
      <c r="A1754" s="15"/>
    </row>
    <row r="1755" spans="1:1" x14ac:dyDescent="0.25">
      <c r="A1755" s="15"/>
    </row>
    <row r="1756" spans="1:1" x14ac:dyDescent="0.25">
      <c r="A1756" s="15"/>
    </row>
    <row r="1757" spans="1:1" x14ac:dyDescent="0.25">
      <c r="A1757" s="15"/>
    </row>
    <row r="1758" spans="1:1" x14ac:dyDescent="0.25">
      <c r="A1758" s="15"/>
    </row>
    <row r="1759" spans="1:1" x14ac:dyDescent="0.25">
      <c r="A1759" s="15"/>
    </row>
    <row r="1760" spans="1:1" x14ac:dyDescent="0.25">
      <c r="A1760" s="15"/>
    </row>
    <row r="1761" spans="1:1" x14ac:dyDescent="0.25">
      <c r="A1761" s="15"/>
    </row>
    <row r="1762" spans="1:1" x14ac:dyDescent="0.25">
      <c r="A1762" s="15"/>
    </row>
    <row r="1763" spans="1:1" x14ac:dyDescent="0.25">
      <c r="A1763" s="15"/>
    </row>
    <row r="1764" spans="1:1" x14ac:dyDescent="0.25">
      <c r="A1764" s="15"/>
    </row>
    <row r="1765" spans="1:1" x14ac:dyDescent="0.25">
      <c r="A1765" s="15"/>
    </row>
    <row r="1766" spans="1:1" x14ac:dyDescent="0.25">
      <c r="A1766" s="15"/>
    </row>
    <row r="1767" spans="1:1" x14ac:dyDescent="0.25">
      <c r="A1767" s="15"/>
    </row>
    <row r="1768" spans="1:1" x14ac:dyDescent="0.25">
      <c r="A1768" s="15"/>
    </row>
    <row r="1769" spans="1:1" x14ac:dyDescent="0.25">
      <c r="A1769" s="15"/>
    </row>
    <row r="1770" spans="1:1" x14ac:dyDescent="0.25">
      <c r="A1770" s="15"/>
    </row>
    <row r="1771" spans="1:1" x14ac:dyDescent="0.25">
      <c r="A1771" s="15"/>
    </row>
    <row r="1772" spans="1:1" x14ac:dyDescent="0.25">
      <c r="A1772" s="15"/>
    </row>
    <row r="1773" spans="1:1" x14ac:dyDescent="0.25">
      <c r="A1773" s="15"/>
    </row>
    <row r="1774" spans="1:1" x14ac:dyDescent="0.25">
      <c r="A1774" s="15"/>
    </row>
    <row r="1775" spans="1:1" x14ac:dyDescent="0.25">
      <c r="A1775" s="15"/>
    </row>
    <row r="1776" spans="1:1" x14ac:dyDescent="0.25">
      <c r="A1776" s="15"/>
    </row>
    <row r="1777" spans="1:1" x14ac:dyDescent="0.25">
      <c r="A1777" s="15"/>
    </row>
    <row r="1778" spans="1:1" x14ac:dyDescent="0.25">
      <c r="A1778" s="15"/>
    </row>
    <row r="1779" spans="1:1" x14ac:dyDescent="0.25">
      <c r="A1779" s="15"/>
    </row>
    <row r="1780" spans="1:1" x14ac:dyDescent="0.25">
      <c r="A1780" s="15"/>
    </row>
    <row r="1781" spans="1:1" x14ac:dyDescent="0.25">
      <c r="A1781" s="15"/>
    </row>
    <row r="1782" spans="1:1" x14ac:dyDescent="0.25">
      <c r="A1782" s="15"/>
    </row>
    <row r="1783" spans="1:1" x14ac:dyDescent="0.25">
      <c r="A1783" s="15"/>
    </row>
    <row r="1784" spans="1:1" x14ac:dyDescent="0.25">
      <c r="A1784" s="15"/>
    </row>
    <row r="1785" spans="1:1" x14ac:dyDescent="0.25">
      <c r="A1785" s="15"/>
    </row>
    <row r="1786" spans="1:1" x14ac:dyDescent="0.25">
      <c r="A1786" s="15"/>
    </row>
    <row r="1787" spans="1:1" x14ac:dyDescent="0.25">
      <c r="A1787" s="15"/>
    </row>
    <row r="1788" spans="1:1" x14ac:dyDescent="0.25">
      <c r="A1788" s="15"/>
    </row>
    <row r="1789" spans="1:1" x14ac:dyDescent="0.25">
      <c r="A1789" s="15"/>
    </row>
    <row r="1790" spans="1:1" x14ac:dyDescent="0.25">
      <c r="A1790" s="15"/>
    </row>
    <row r="1791" spans="1:1" x14ac:dyDescent="0.25">
      <c r="A1791" s="15"/>
    </row>
    <row r="1792" spans="1:1" x14ac:dyDescent="0.25">
      <c r="A1792" s="15"/>
    </row>
    <row r="1793" spans="1:1" x14ac:dyDescent="0.25">
      <c r="A1793" s="15"/>
    </row>
    <row r="1794" spans="1:1" x14ac:dyDescent="0.25">
      <c r="A1794" s="15"/>
    </row>
    <row r="1795" spans="1:1" x14ac:dyDescent="0.25">
      <c r="A1795" s="15"/>
    </row>
    <row r="1796" spans="1:1" x14ac:dyDescent="0.25">
      <c r="A1796" s="15"/>
    </row>
    <row r="1797" spans="1:1" x14ac:dyDescent="0.25">
      <c r="A1797" s="15"/>
    </row>
    <row r="1798" spans="1:1" x14ac:dyDescent="0.25">
      <c r="A1798" s="15"/>
    </row>
    <row r="1799" spans="1:1" x14ac:dyDescent="0.25">
      <c r="A1799" s="15"/>
    </row>
    <row r="1800" spans="1:1" x14ac:dyDescent="0.25">
      <c r="A1800" s="15"/>
    </row>
    <row r="1801" spans="1:1" x14ac:dyDescent="0.25">
      <c r="A1801" s="15"/>
    </row>
    <row r="1802" spans="1:1" x14ac:dyDescent="0.25">
      <c r="A1802" s="15"/>
    </row>
    <row r="1803" spans="1:1" x14ac:dyDescent="0.25">
      <c r="A1803" s="15"/>
    </row>
    <row r="1804" spans="1:1" x14ac:dyDescent="0.25">
      <c r="A1804" s="15"/>
    </row>
    <row r="1805" spans="1:1" x14ac:dyDescent="0.25">
      <c r="A1805" s="15"/>
    </row>
    <row r="1806" spans="1:1" x14ac:dyDescent="0.25">
      <c r="A1806" s="15"/>
    </row>
    <row r="1807" spans="1:1" x14ac:dyDescent="0.25">
      <c r="A1807" s="15"/>
    </row>
    <row r="1808" spans="1:1" x14ac:dyDescent="0.25">
      <c r="A1808" s="15"/>
    </row>
    <row r="1809" spans="1:1" x14ac:dyDescent="0.25">
      <c r="A1809" s="15"/>
    </row>
    <row r="1810" spans="1:1" x14ac:dyDescent="0.25">
      <c r="A1810" s="15"/>
    </row>
    <row r="1811" spans="1:1" x14ac:dyDescent="0.25">
      <c r="A1811" s="15"/>
    </row>
    <row r="1812" spans="1:1" x14ac:dyDescent="0.25">
      <c r="A1812" s="15"/>
    </row>
    <row r="1813" spans="1:1" x14ac:dyDescent="0.25">
      <c r="A1813" s="15"/>
    </row>
    <row r="1814" spans="1:1" x14ac:dyDescent="0.25">
      <c r="A1814" s="15"/>
    </row>
    <row r="1815" spans="1:1" x14ac:dyDescent="0.25">
      <c r="A1815" s="15"/>
    </row>
    <row r="1816" spans="1:1" x14ac:dyDescent="0.25">
      <c r="A1816" s="15"/>
    </row>
    <row r="1817" spans="1:1" x14ac:dyDescent="0.25">
      <c r="A1817" s="15"/>
    </row>
    <row r="1818" spans="1:1" x14ac:dyDescent="0.25">
      <c r="A1818" s="15"/>
    </row>
    <row r="1819" spans="1:1" x14ac:dyDescent="0.25">
      <c r="A1819" s="15"/>
    </row>
    <row r="1820" spans="1:1" x14ac:dyDescent="0.25">
      <c r="A1820" s="15"/>
    </row>
    <row r="1821" spans="1:1" x14ac:dyDescent="0.25">
      <c r="A1821" s="15"/>
    </row>
    <row r="1822" spans="1:1" x14ac:dyDescent="0.25">
      <c r="A1822" s="15"/>
    </row>
    <row r="1823" spans="1:1" x14ac:dyDescent="0.25">
      <c r="A1823" s="15"/>
    </row>
    <row r="1824" spans="1:1" x14ac:dyDescent="0.25">
      <c r="A1824" s="15"/>
    </row>
    <row r="1825" spans="1:1" x14ac:dyDescent="0.25">
      <c r="A1825" s="15"/>
    </row>
    <row r="1826" spans="1:1" x14ac:dyDescent="0.25">
      <c r="A1826" s="15"/>
    </row>
    <row r="1827" spans="1:1" x14ac:dyDescent="0.25">
      <c r="A1827" s="15"/>
    </row>
    <row r="1828" spans="1:1" x14ac:dyDescent="0.25">
      <c r="A1828" s="15"/>
    </row>
    <row r="1829" spans="1:1" x14ac:dyDescent="0.25">
      <c r="A1829" s="15"/>
    </row>
    <row r="1830" spans="1:1" x14ac:dyDescent="0.25">
      <c r="A1830" s="15"/>
    </row>
    <row r="1831" spans="1:1" x14ac:dyDescent="0.25">
      <c r="A1831" s="15"/>
    </row>
    <row r="1832" spans="1:1" x14ac:dyDescent="0.25">
      <c r="A1832" s="15"/>
    </row>
    <row r="1833" spans="1:1" x14ac:dyDescent="0.25">
      <c r="A1833" s="15"/>
    </row>
    <row r="1834" spans="1:1" x14ac:dyDescent="0.25">
      <c r="A1834" s="15"/>
    </row>
    <row r="1835" spans="1:1" x14ac:dyDescent="0.25">
      <c r="A1835" s="15"/>
    </row>
    <row r="1836" spans="1:1" x14ac:dyDescent="0.25">
      <c r="A1836" s="15"/>
    </row>
    <row r="1837" spans="1:1" x14ac:dyDescent="0.25">
      <c r="A1837" s="15"/>
    </row>
    <row r="1838" spans="1:1" x14ac:dyDescent="0.25">
      <c r="A1838" s="15"/>
    </row>
    <row r="1839" spans="1:1" x14ac:dyDescent="0.25">
      <c r="A1839" s="15"/>
    </row>
    <row r="1840" spans="1:1" x14ac:dyDescent="0.25">
      <c r="A1840" s="15"/>
    </row>
    <row r="1841" spans="1:1" x14ac:dyDescent="0.25">
      <c r="A1841" s="15"/>
    </row>
    <row r="1842" spans="1:1" x14ac:dyDescent="0.25">
      <c r="A1842" s="15"/>
    </row>
    <row r="1843" spans="1:1" x14ac:dyDescent="0.25">
      <c r="A1843" s="15"/>
    </row>
    <row r="1844" spans="1:1" x14ac:dyDescent="0.25">
      <c r="A1844" s="15"/>
    </row>
    <row r="1845" spans="1:1" x14ac:dyDescent="0.25">
      <c r="A1845" s="15"/>
    </row>
    <row r="1846" spans="1:1" x14ac:dyDescent="0.25">
      <c r="A1846" s="15"/>
    </row>
    <row r="1847" spans="1:1" x14ac:dyDescent="0.25">
      <c r="A1847" s="15"/>
    </row>
    <row r="1848" spans="1:1" x14ac:dyDescent="0.25">
      <c r="A1848" s="15"/>
    </row>
    <row r="1849" spans="1:1" x14ac:dyDescent="0.25">
      <c r="A1849" s="15"/>
    </row>
    <row r="1850" spans="1:1" x14ac:dyDescent="0.25">
      <c r="A1850" s="15"/>
    </row>
    <row r="1851" spans="1:1" x14ac:dyDescent="0.25">
      <c r="A1851" s="15"/>
    </row>
    <row r="1852" spans="1:1" x14ac:dyDescent="0.25">
      <c r="A1852" s="15"/>
    </row>
    <row r="1853" spans="1:1" x14ac:dyDescent="0.25">
      <c r="A1853" s="15"/>
    </row>
    <row r="1854" spans="1:1" x14ac:dyDescent="0.25">
      <c r="A1854" s="15"/>
    </row>
    <row r="1855" spans="1:1" x14ac:dyDescent="0.25">
      <c r="A1855" s="15"/>
    </row>
    <row r="1856" spans="1:1" x14ac:dyDescent="0.25">
      <c r="A1856" s="15"/>
    </row>
    <row r="1857" spans="1:1" x14ac:dyDescent="0.25">
      <c r="A1857" s="15"/>
    </row>
    <row r="1858" spans="1:1" x14ac:dyDescent="0.25">
      <c r="A1858" s="15"/>
    </row>
    <row r="1859" spans="1:1" x14ac:dyDescent="0.25">
      <c r="A1859" s="15"/>
    </row>
    <row r="1860" spans="1:1" x14ac:dyDescent="0.25">
      <c r="A1860" s="15"/>
    </row>
    <row r="1861" spans="1:1" x14ac:dyDescent="0.25">
      <c r="A1861" s="15"/>
    </row>
    <row r="1862" spans="1:1" x14ac:dyDescent="0.25">
      <c r="A1862" s="15"/>
    </row>
    <row r="1863" spans="1:1" x14ac:dyDescent="0.25">
      <c r="A1863" s="15"/>
    </row>
    <row r="1864" spans="1:1" x14ac:dyDescent="0.25">
      <c r="A1864" s="15"/>
    </row>
    <row r="1865" spans="1:1" x14ac:dyDescent="0.25">
      <c r="A1865" s="15"/>
    </row>
    <row r="1866" spans="1:1" x14ac:dyDescent="0.25">
      <c r="A1866" s="15"/>
    </row>
    <row r="1867" spans="1:1" x14ac:dyDescent="0.25">
      <c r="A1867" s="15"/>
    </row>
    <row r="1868" spans="1:1" x14ac:dyDescent="0.25">
      <c r="A1868" s="15"/>
    </row>
    <row r="1869" spans="1:1" x14ac:dyDescent="0.25">
      <c r="A1869" s="15"/>
    </row>
    <row r="1870" spans="1:1" x14ac:dyDescent="0.25">
      <c r="A1870" s="15"/>
    </row>
    <row r="1871" spans="1:1" x14ac:dyDescent="0.25">
      <c r="A1871" s="15"/>
    </row>
    <row r="1872" spans="1:1" x14ac:dyDescent="0.25">
      <c r="A1872" s="15"/>
    </row>
    <row r="1873" spans="1:1" x14ac:dyDescent="0.25">
      <c r="A1873" s="15"/>
    </row>
    <row r="1874" spans="1:1" x14ac:dyDescent="0.25">
      <c r="A1874" s="15"/>
    </row>
    <row r="1875" spans="1:1" x14ac:dyDescent="0.25">
      <c r="A1875" s="15"/>
    </row>
    <row r="1876" spans="1:1" x14ac:dyDescent="0.25">
      <c r="A1876" s="15"/>
    </row>
    <row r="1877" spans="1:1" x14ac:dyDescent="0.25">
      <c r="A1877" s="15"/>
    </row>
    <row r="1878" spans="1:1" x14ac:dyDescent="0.25">
      <c r="A1878" s="15"/>
    </row>
    <row r="1879" spans="1:1" x14ac:dyDescent="0.25">
      <c r="A1879" s="15"/>
    </row>
    <row r="1880" spans="1:1" x14ac:dyDescent="0.25">
      <c r="A1880" s="15"/>
    </row>
    <row r="1881" spans="1:1" x14ac:dyDescent="0.25">
      <c r="A1881" s="15"/>
    </row>
    <row r="1882" spans="1:1" x14ac:dyDescent="0.25">
      <c r="A1882" s="15"/>
    </row>
    <row r="1883" spans="1:1" x14ac:dyDescent="0.25">
      <c r="A1883" s="15"/>
    </row>
    <row r="1884" spans="1:1" x14ac:dyDescent="0.25">
      <c r="A1884" s="15"/>
    </row>
    <row r="1885" spans="1:1" x14ac:dyDescent="0.25">
      <c r="A1885" s="15"/>
    </row>
    <row r="1886" spans="1:1" s="10" customFormat="1" x14ac:dyDescent="0.25">
      <c r="A1886" s="16"/>
    </row>
    <row r="1887" spans="1:1" x14ac:dyDescent="0.25">
      <c r="A1887" s="15"/>
    </row>
    <row r="1888" spans="1:1" x14ac:dyDescent="0.25">
      <c r="A1888" s="15"/>
    </row>
    <row r="1889" spans="1:1" x14ac:dyDescent="0.25">
      <c r="A1889" s="15"/>
    </row>
    <row r="1890" spans="1:1" x14ac:dyDescent="0.25">
      <c r="A1890" s="15"/>
    </row>
    <row r="1891" spans="1:1" x14ac:dyDescent="0.25">
      <c r="A1891" s="15"/>
    </row>
    <row r="1892" spans="1:1" x14ac:dyDescent="0.25">
      <c r="A1892" s="15"/>
    </row>
    <row r="1893" spans="1:1" x14ac:dyDescent="0.25">
      <c r="A1893" s="15"/>
    </row>
    <row r="1894" spans="1:1" x14ac:dyDescent="0.25">
      <c r="A1894" s="15"/>
    </row>
    <row r="1895" spans="1:1" x14ac:dyDescent="0.25">
      <c r="A1895" s="15"/>
    </row>
    <row r="1896" spans="1:1" x14ac:dyDescent="0.25">
      <c r="A1896" s="15"/>
    </row>
    <row r="1897" spans="1:1" x14ac:dyDescent="0.25">
      <c r="A1897" s="15"/>
    </row>
    <row r="1898" spans="1:1" x14ac:dyDescent="0.25">
      <c r="A1898" s="15"/>
    </row>
    <row r="1899" spans="1:1" x14ac:dyDescent="0.25">
      <c r="A1899" s="15"/>
    </row>
    <row r="1900" spans="1:1" x14ac:dyDescent="0.25">
      <c r="A1900" s="15"/>
    </row>
    <row r="1901" spans="1:1" x14ac:dyDescent="0.25">
      <c r="A1901" s="15"/>
    </row>
    <row r="1902" spans="1:1" x14ac:dyDescent="0.25">
      <c r="A1902" s="15"/>
    </row>
    <row r="1903" spans="1:1" x14ac:dyDescent="0.25">
      <c r="A1903" s="15"/>
    </row>
    <row r="1904" spans="1:1" x14ac:dyDescent="0.25">
      <c r="A1904" s="15"/>
    </row>
    <row r="1905" spans="1:1" x14ac:dyDescent="0.25">
      <c r="A1905" s="15"/>
    </row>
    <row r="1906" spans="1:1" x14ac:dyDescent="0.25">
      <c r="A1906" s="15"/>
    </row>
    <row r="1907" spans="1:1" x14ac:dyDescent="0.25">
      <c r="A1907" s="15"/>
    </row>
    <row r="1908" spans="1:1" x14ac:dyDescent="0.25">
      <c r="A1908" s="15"/>
    </row>
    <row r="1909" spans="1:1" x14ac:dyDescent="0.25">
      <c r="A1909" s="15"/>
    </row>
    <row r="1910" spans="1:1" x14ac:dyDescent="0.25">
      <c r="A1910" s="15"/>
    </row>
    <row r="1911" spans="1:1" x14ac:dyDescent="0.25">
      <c r="A1911" s="15"/>
    </row>
    <row r="1912" spans="1:1" x14ac:dyDescent="0.25">
      <c r="A1912" s="15"/>
    </row>
    <row r="1913" spans="1:1" x14ac:dyDescent="0.25">
      <c r="A1913" s="15"/>
    </row>
    <row r="1914" spans="1:1" x14ac:dyDescent="0.25">
      <c r="A1914" s="15"/>
    </row>
    <row r="1915" spans="1:1" x14ac:dyDescent="0.25">
      <c r="A1915" s="15"/>
    </row>
    <row r="1916" spans="1:1" x14ac:dyDescent="0.25">
      <c r="A1916" s="15"/>
    </row>
    <row r="1917" spans="1:1" x14ac:dyDescent="0.25">
      <c r="A1917" s="15"/>
    </row>
    <row r="1918" spans="1:1" x14ac:dyDescent="0.25">
      <c r="A1918" s="15"/>
    </row>
    <row r="1919" spans="1:1" x14ac:dyDescent="0.25">
      <c r="A1919" s="15"/>
    </row>
    <row r="1920" spans="1:1" x14ac:dyDescent="0.25">
      <c r="A1920" s="15"/>
    </row>
    <row r="1921" spans="1:1" x14ac:dyDescent="0.25">
      <c r="A1921" s="15"/>
    </row>
    <row r="1922" spans="1:1" x14ac:dyDescent="0.25">
      <c r="A1922" s="15"/>
    </row>
    <row r="1923" spans="1:1" x14ac:dyDescent="0.25">
      <c r="A1923" s="15"/>
    </row>
    <row r="1924" spans="1:1" x14ac:dyDescent="0.25">
      <c r="A1924" s="15"/>
    </row>
    <row r="1925" spans="1:1" x14ac:dyDescent="0.25">
      <c r="A1925" s="15"/>
    </row>
    <row r="1926" spans="1:1" x14ac:dyDescent="0.25">
      <c r="A1926" s="15"/>
    </row>
    <row r="1927" spans="1:1" x14ac:dyDescent="0.25">
      <c r="A1927" s="15"/>
    </row>
    <row r="1928" spans="1:1" x14ac:dyDescent="0.25">
      <c r="A1928" s="15"/>
    </row>
    <row r="1929" spans="1:1" x14ac:dyDescent="0.25">
      <c r="A1929" s="15"/>
    </row>
    <row r="1930" spans="1:1" x14ac:dyDescent="0.25">
      <c r="A1930" s="15"/>
    </row>
    <row r="1931" spans="1:1" x14ac:dyDescent="0.25">
      <c r="A1931" s="15"/>
    </row>
    <row r="1932" spans="1:1" x14ac:dyDescent="0.25">
      <c r="A1932" s="15"/>
    </row>
    <row r="1933" spans="1:1" x14ac:dyDescent="0.25">
      <c r="A1933" s="15"/>
    </row>
    <row r="1934" spans="1:1" x14ac:dyDescent="0.25">
      <c r="A1934" s="15"/>
    </row>
    <row r="1935" spans="1:1" x14ac:dyDescent="0.25">
      <c r="A1935" s="15"/>
    </row>
    <row r="1936" spans="1:1" x14ac:dyDescent="0.25">
      <c r="A1936" s="15"/>
    </row>
    <row r="1937" spans="1:1" x14ac:dyDescent="0.25">
      <c r="A1937" s="15"/>
    </row>
    <row r="1938" spans="1:1" x14ac:dyDescent="0.25">
      <c r="A1938" s="15"/>
    </row>
    <row r="1939" spans="1:1" x14ac:dyDescent="0.25">
      <c r="A1939" s="15"/>
    </row>
    <row r="1940" spans="1:1" x14ac:dyDescent="0.25">
      <c r="A1940" s="15"/>
    </row>
    <row r="1941" spans="1:1" x14ac:dyDescent="0.25">
      <c r="A1941" s="15"/>
    </row>
    <row r="1942" spans="1:1" x14ac:dyDescent="0.25">
      <c r="A1942" s="15"/>
    </row>
    <row r="1943" spans="1:1" x14ac:dyDescent="0.25">
      <c r="A1943" s="15"/>
    </row>
    <row r="1944" spans="1:1" x14ac:dyDescent="0.25">
      <c r="A1944" s="15"/>
    </row>
    <row r="1945" spans="1:1" x14ac:dyDescent="0.25">
      <c r="A1945" s="15"/>
    </row>
    <row r="1946" spans="1:1" x14ac:dyDescent="0.25">
      <c r="A1946" s="15"/>
    </row>
    <row r="1947" spans="1:1" x14ac:dyDescent="0.25">
      <c r="A1947" s="15"/>
    </row>
    <row r="1948" spans="1:1" x14ac:dyDescent="0.25">
      <c r="A1948" s="15"/>
    </row>
    <row r="1949" spans="1:1" x14ac:dyDescent="0.25">
      <c r="A1949" s="15"/>
    </row>
    <row r="1950" spans="1:1" x14ac:dyDescent="0.25">
      <c r="A1950" s="15"/>
    </row>
    <row r="1951" spans="1:1" x14ac:dyDescent="0.25">
      <c r="A1951" s="15"/>
    </row>
    <row r="1952" spans="1:1" x14ac:dyDescent="0.25">
      <c r="A1952" s="15"/>
    </row>
    <row r="1953" spans="1:1" x14ac:dyDescent="0.25">
      <c r="A1953" s="15"/>
    </row>
    <row r="1954" spans="1:1" x14ac:dyDescent="0.25">
      <c r="A1954" s="15"/>
    </row>
    <row r="1955" spans="1:1" x14ac:dyDescent="0.25">
      <c r="A1955" s="15"/>
    </row>
    <row r="1956" spans="1:1" x14ac:dyDescent="0.25">
      <c r="A1956" s="15"/>
    </row>
    <row r="1957" spans="1:1" x14ac:dyDescent="0.25">
      <c r="A1957" s="15"/>
    </row>
    <row r="1958" spans="1:1" x14ac:dyDescent="0.25">
      <c r="A1958" s="15"/>
    </row>
    <row r="1959" spans="1:1" x14ac:dyDescent="0.25">
      <c r="A1959" s="15"/>
    </row>
    <row r="1960" spans="1:1" x14ac:dyDescent="0.25">
      <c r="A1960" s="15"/>
    </row>
    <row r="1961" spans="1:1" x14ac:dyDescent="0.25">
      <c r="A1961" s="15"/>
    </row>
    <row r="1962" spans="1:1" x14ac:dyDescent="0.25">
      <c r="A1962" s="15"/>
    </row>
    <row r="1963" spans="1:1" x14ac:dyDescent="0.25">
      <c r="A1963" s="15"/>
    </row>
    <row r="1964" spans="1:1" x14ac:dyDescent="0.25">
      <c r="A1964" s="15"/>
    </row>
    <row r="1965" spans="1:1" x14ac:dyDescent="0.25">
      <c r="A1965" s="15"/>
    </row>
    <row r="1966" spans="1:1" x14ac:dyDescent="0.25">
      <c r="A1966" s="15"/>
    </row>
    <row r="1967" spans="1:1" x14ac:dyDescent="0.25">
      <c r="A1967" s="15"/>
    </row>
    <row r="1968" spans="1:1" x14ac:dyDescent="0.25">
      <c r="A1968" s="15"/>
    </row>
    <row r="1969" spans="1:1" x14ac:dyDescent="0.25">
      <c r="A1969" s="15"/>
    </row>
    <row r="1970" spans="1:1" x14ac:dyDescent="0.25">
      <c r="A1970" s="15"/>
    </row>
    <row r="1971" spans="1:1" x14ac:dyDescent="0.25">
      <c r="A1971" s="15"/>
    </row>
    <row r="1972" spans="1:1" x14ac:dyDescent="0.25">
      <c r="A1972" s="15"/>
    </row>
    <row r="1973" spans="1:1" x14ac:dyDescent="0.25">
      <c r="A1973" s="15"/>
    </row>
    <row r="1974" spans="1:1" x14ac:dyDescent="0.25">
      <c r="A1974" s="15"/>
    </row>
    <row r="1975" spans="1:1" x14ac:dyDescent="0.25">
      <c r="A1975" s="15"/>
    </row>
    <row r="1976" spans="1:1" x14ac:dyDescent="0.25">
      <c r="A1976" s="15"/>
    </row>
    <row r="1977" spans="1:1" x14ac:dyDescent="0.25">
      <c r="A1977" s="15"/>
    </row>
    <row r="1978" spans="1:1" x14ac:dyDescent="0.25">
      <c r="A1978" s="15"/>
    </row>
    <row r="1979" spans="1:1" x14ac:dyDescent="0.25">
      <c r="A1979" s="15"/>
    </row>
    <row r="1980" spans="1:1" x14ac:dyDescent="0.25">
      <c r="A1980" s="15"/>
    </row>
    <row r="1981" spans="1:1" x14ac:dyDescent="0.25">
      <c r="A1981" s="15"/>
    </row>
    <row r="1982" spans="1:1" x14ac:dyDescent="0.25">
      <c r="A1982" s="15"/>
    </row>
    <row r="1983" spans="1:1" x14ac:dyDescent="0.25">
      <c r="A1983" s="15"/>
    </row>
    <row r="1984" spans="1:1" x14ac:dyDescent="0.25">
      <c r="A1984" s="15"/>
    </row>
    <row r="1985" spans="1:1" x14ac:dyDescent="0.25">
      <c r="A1985" s="15"/>
    </row>
    <row r="1986" spans="1:1" x14ac:dyDescent="0.25">
      <c r="A1986" s="15"/>
    </row>
    <row r="1987" spans="1:1" x14ac:dyDescent="0.25">
      <c r="A1987" s="15"/>
    </row>
    <row r="1988" spans="1:1" x14ac:dyDescent="0.25">
      <c r="A1988" s="15"/>
    </row>
    <row r="1989" spans="1:1" x14ac:dyDescent="0.25">
      <c r="A1989" s="15"/>
    </row>
    <row r="1990" spans="1:1" x14ac:dyDescent="0.25">
      <c r="A1990" s="15"/>
    </row>
    <row r="1991" spans="1:1" x14ac:dyDescent="0.25">
      <c r="A1991" s="15"/>
    </row>
    <row r="1992" spans="1:1" x14ac:dyDescent="0.25">
      <c r="A1992" s="15"/>
    </row>
    <row r="1993" spans="1:1" x14ac:dyDescent="0.25">
      <c r="A1993" s="15"/>
    </row>
    <row r="1994" spans="1:1" x14ac:dyDescent="0.25">
      <c r="A1994" s="15"/>
    </row>
    <row r="1995" spans="1:1" x14ac:dyDescent="0.25">
      <c r="A1995" s="15"/>
    </row>
    <row r="1996" spans="1:1" x14ac:dyDescent="0.25">
      <c r="A1996" s="15"/>
    </row>
    <row r="1997" spans="1:1" x14ac:dyDescent="0.25">
      <c r="A1997" s="15"/>
    </row>
    <row r="1998" spans="1:1" x14ac:dyDescent="0.25">
      <c r="A1998" s="15"/>
    </row>
    <row r="1999" spans="1:1" x14ac:dyDescent="0.25">
      <c r="A1999" s="15"/>
    </row>
    <row r="2000" spans="1:1" x14ac:dyDescent="0.25">
      <c r="A2000" s="15"/>
    </row>
    <row r="2001" spans="1:1" s="10" customFormat="1" x14ac:dyDescent="0.25">
      <c r="A2001" s="16"/>
    </row>
    <row r="2002" spans="1:1" x14ac:dyDescent="0.25">
      <c r="A2002" s="15"/>
    </row>
    <row r="2003" spans="1:1" x14ac:dyDescent="0.25">
      <c r="A2003" s="15"/>
    </row>
    <row r="2004" spans="1:1" x14ac:dyDescent="0.25">
      <c r="A2004" s="15"/>
    </row>
    <row r="2005" spans="1:1" x14ac:dyDescent="0.25">
      <c r="A2005" s="15"/>
    </row>
    <row r="2006" spans="1:1" x14ac:dyDescent="0.25">
      <c r="A2006" s="15"/>
    </row>
    <row r="2007" spans="1:1" x14ac:dyDescent="0.25">
      <c r="A2007" s="15"/>
    </row>
    <row r="2008" spans="1:1" x14ac:dyDescent="0.25">
      <c r="A2008" s="15"/>
    </row>
    <row r="2009" spans="1:1" x14ac:dyDescent="0.25">
      <c r="A2009" s="15"/>
    </row>
    <row r="2010" spans="1:1" x14ac:dyDescent="0.25">
      <c r="A2010" s="15"/>
    </row>
    <row r="2011" spans="1:1" x14ac:dyDescent="0.25">
      <c r="A2011" s="15"/>
    </row>
    <row r="2012" spans="1:1" x14ac:dyDescent="0.25">
      <c r="A2012" s="15"/>
    </row>
    <row r="2013" spans="1:1" x14ac:dyDescent="0.25">
      <c r="A2013" s="15"/>
    </row>
    <row r="2014" spans="1:1" x14ac:dyDescent="0.25">
      <c r="A2014" s="15"/>
    </row>
    <row r="2015" spans="1:1" x14ac:dyDescent="0.25">
      <c r="A2015" s="15"/>
    </row>
    <row r="2016" spans="1:1" x14ac:dyDescent="0.25">
      <c r="A2016" s="15"/>
    </row>
    <row r="2017" spans="1:1" s="10" customFormat="1" x14ac:dyDescent="0.25">
      <c r="A2017" s="16"/>
    </row>
    <row r="2018" spans="1:1" x14ac:dyDescent="0.25">
      <c r="A2018" s="15"/>
    </row>
    <row r="2019" spans="1:1" x14ac:dyDescent="0.25">
      <c r="A2019" s="15"/>
    </row>
    <row r="2020" spans="1:1" x14ac:dyDescent="0.25">
      <c r="A2020" s="15"/>
    </row>
    <row r="2021" spans="1:1" x14ac:dyDescent="0.25">
      <c r="A2021" s="15"/>
    </row>
    <row r="2022" spans="1:1" x14ac:dyDescent="0.25">
      <c r="A2022" s="15"/>
    </row>
    <row r="2023" spans="1:1" x14ac:dyDescent="0.25">
      <c r="A2023" s="15"/>
    </row>
    <row r="2024" spans="1:1" x14ac:dyDescent="0.25">
      <c r="A2024" s="15"/>
    </row>
    <row r="2025" spans="1:1" x14ac:dyDescent="0.25">
      <c r="A2025" s="15"/>
    </row>
    <row r="2026" spans="1:1" x14ac:dyDescent="0.25">
      <c r="A2026" s="15"/>
    </row>
    <row r="2027" spans="1:1" x14ac:dyDescent="0.25">
      <c r="A2027" s="15"/>
    </row>
    <row r="2028" spans="1:1" x14ac:dyDescent="0.25">
      <c r="A2028" s="15"/>
    </row>
    <row r="2029" spans="1:1" x14ac:dyDescent="0.25">
      <c r="A2029" s="15"/>
    </row>
    <row r="2030" spans="1:1" x14ac:dyDescent="0.25">
      <c r="A2030" s="15"/>
    </row>
    <row r="2031" spans="1:1" x14ac:dyDescent="0.25">
      <c r="A2031" s="15"/>
    </row>
    <row r="2032" spans="1:1" x14ac:dyDescent="0.25">
      <c r="A2032" s="15"/>
    </row>
    <row r="2033" spans="1:1" x14ac:dyDescent="0.25">
      <c r="A2033" s="15"/>
    </row>
    <row r="2034" spans="1:1" x14ac:dyDescent="0.25">
      <c r="A2034" s="15"/>
    </row>
    <row r="2035" spans="1:1" x14ac:dyDescent="0.25">
      <c r="A2035" s="15"/>
    </row>
    <row r="2036" spans="1:1" x14ac:dyDescent="0.25">
      <c r="A2036" s="15"/>
    </row>
    <row r="2037" spans="1:1" x14ac:dyDescent="0.25">
      <c r="A2037" s="15"/>
    </row>
    <row r="2038" spans="1:1" x14ac:dyDescent="0.25">
      <c r="A2038" s="15"/>
    </row>
    <row r="2039" spans="1:1" x14ac:dyDescent="0.25">
      <c r="A2039" s="15"/>
    </row>
    <row r="2040" spans="1:1" x14ac:dyDescent="0.25">
      <c r="A2040" s="15"/>
    </row>
    <row r="2041" spans="1:1" x14ac:dyDescent="0.25">
      <c r="A2041" s="15"/>
    </row>
    <row r="2042" spans="1:1" x14ac:dyDescent="0.25">
      <c r="A2042" s="15"/>
    </row>
    <row r="2043" spans="1:1" x14ac:dyDescent="0.25">
      <c r="A2043" s="15"/>
    </row>
    <row r="2044" spans="1:1" x14ac:dyDescent="0.25">
      <c r="A2044" s="15"/>
    </row>
    <row r="2045" spans="1:1" x14ac:dyDescent="0.25">
      <c r="A2045" s="15"/>
    </row>
    <row r="2046" spans="1:1" x14ac:dyDescent="0.25">
      <c r="A2046" s="15"/>
    </row>
    <row r="2047" spans="1:1" x14ac:dyDescent="0.25">
      <c r="A2047" s="15"/>
    </row>
    <row r="2048" spans="1:1" x14ac:dyDescent="0.25">
      <c r="A2048" s="15"/>
    </row>
    <row r="2049" spans="1:1" x14ac:dyDescent="0.25">
      <c r="A2049" s="15"/>
    </row>
    <row r="2050" spans="1:1" x14ac:dyDescent="0.25">
      <c r="A2050" s="15"/>
    </row>
    <row r="2051" spans="1:1" x14ac:dyDescent="0.25">
      <c r="A2051" s="15"/>
    </row>
    <row r="2052" spans="1:1" x14ac:dyDescent="0.25">
      <c r="A2052" s="15"/>
    </row>
    <row r="2053" spans="1:1" x14ac:dyDescent="0.25">
      <c r="A2053" s="15"/>
    </row>
    <row r="2054" spans="1:1" x14ac:dyDescent="0.25">
      <c r="A2054" s="15"/>
    </row>
    <row r="2055" spans="1:1" x14ac:dyDescent="0.25">
      <c r="A2055" s="15"/>
    </row>
    <row r="2056" spans="1:1" x14ac:dyDescent="0.25">
      <c r="A2056" s="15"/>
    </row>
    <row r="2057" spans="1:1" x14ac:dyDescent="0.25">
      <c r="A2057" s="15"/>
    </row>
    <row r="2058" spans="1:1" x14ac:dyDescent="0.25">
      <c r="A2058" s="15"/>
    </row>
    <row r="2059" spans="1:1" x14ac:dyDescent="0.25">
      <c r="A2059" s="15"/>
    </row>
    <row r="2060" spans="1:1" x14ac:dyDescent="0.25">
      <c r="A2060" s="15"/>
    </row>
    <row r="2061" spans="1:1" x14ac:dyDescent="0.25">
      <c r="A2061" s="15"/>
    </row>
    <row r="2062" spans="1:1" x14ac:dyDescent="0.25">
      <c r="A2062" s="15"/>
    </row>
    <row r="2063" spans="1:1" x14ac:dyDescent="0.25">
      <c r="A2063" s="15"/>
    </row>
    <row r="2064" spans="1:1" x14ac:dyDescent="0.25">
      <c r="A2064" s="15"/>
    </row>
    <row r="2065" spans="1:1" x14ac:dyDescent="0.25">
      <c r="A2065" s="15"/>
    </row>
    <row r="2066" spans="1:1" x14ac:dyDescent="0.25">
      <c r="A2066" s="15"/>
    </row>
    <row r="2067" spans="1:1" x14ac:dyDescent="0.25">
      <c r="A2067" s="15"/>
    </row>
    <row r="2068" spans="1:1" x14ac:dyDescent="0.25">
      <c r="A2068" s="15"/>
    </row>
    <row r="2069" spans="1:1" x14ac:dyDescent="0.25">
      <c r="A2069" s="15"/>
    </row>
    <row r="2070" spans="1:1" x14ac:dyDescent="0.25">
      <c r="A2070" s="15"/>
    </row>
    <row r="2071" spans="1:1" ht="27" customHeight="1" x14ac:dyDescent="0.25">
      <c r="A2071" s="15"/>
    </row>
    <row r="2072" spans="1:1" x14ac:dyDescent="0.25">
      <c r="A2072" s="15"/>
    </row>
    <row r="2073" spans="1:1" x14ac:dyDescent="0.25">
      <c r="A2073" s="15"/>
    </row>
    <row r="2074" spans="1:1" x14ac:dyDescent="0.25">
      <c r="A2074" s="15"/>
    </row>
    <row r="2075" spans="1:1" x14ac:dyDescent="0.25">
      <c r="A2075" s="15"/>
    </row>
    <row r="2076" spans="1:1" x14ac:dyDescent="0.25">
      <c r="A2076" s="15"/>
    </row>
    <row r="2077" spans="1:1" x14ac:dyDescent="0.25">
      <c r="A2077" s="15"/>
    </row>
    <row r="2078" spans="1:1" x14ac:dyDescent="0.25">
      <c r="A2078" s="15"/>
    </row>
    <row r="2079" spans="1:1" x14ac:dyDescent="0.25">
      <c r="A2079" s="15"/>
    </row>
    <row r="2080" spans="1:1" x14ac:dyDescent="0.25">
      <c r="A2080" s="15"/>
    </row>
    <row r="2081" spans="1:1" x14ac:dyDescent="0.25">
      <c r="A2081" s="15"/>
    </row>
    <row r="2082" spans="1:1" x14ac:dyDescent="0.25">
      <c r="A2082" s="15"/>
    </row>
    <row r="2083" spans="1:1" x14ac:dyDescent="0.25">
      <c r="A2083" s="15"/>
    </row>
    <row r="2084" spans="1:1" x14ac:dyDescent="0.25">
      <c r="A2084" s="15"/>
    </row>
    <row r="2085" spans="1:1" x14ac:dyDescent="0.25">
      <c r="A2085" s="15"/>
    </row>
    <row r="2086" spans="1:1" x14ac:dyDescent="0.25">
      <c r="A2086" s="15"/>
    </row>
    <row r="2087" spans="1:1" x14ac:dyDescent="0.25">
      <c r="A2087" s="15"/>
    </row>
    <row r="2088" spans="1:1" x14ac:dyDescent="0.25">
      <c r="A2088" s="15"/>
    </row>
    <row r="2089" spans="1:1" x14ac:dyDescent="0.25">
      <c r="A2089" s="15"/>
    </row>
    <row r="2090" spans="1:1" x14ac:dyDescent="0.25">
      <c r="A2090" s="15"/>
    </row>
    <row r="2091" spans="1:1" x14ac:dyDescent="0.25">
      <c r="A2091" s="15"/>
    </row>
    <row r="2092" spans="1:1" x14ac:dyDescent="0.25">
      <c r="A2092" s="15"/>
    </row>
    <row r="2093" spans="1:1" x14ac:dyDescent="0.25">
      <c r="A2093" s="15"/>
    </row>
    <row r="2094" spans="1:1" x14ac:dyDescent="0.25">
      <c r="A2094" s="15"/>
    </row>
    <row r="2095" spans="1:1" x14ac:dyDescent="0.25">
      <c r="A2095" s="15"/>
    </row>
    <row r="2096" spans="1:1" x14ac:dyDescent="0.25">
      <c r="A2096" s="15"/>
    </row>
    <row r="2097" spans="1:1" x14ac:dyDescent="0.25">
      <c r="A2097" s="15"/>
    </row>
    <row r="2098" spans="1:1" x14ac:dyDescent="0.25">
      <c r="A2098" s="15"/>
    </row>
    <row r="2099" spans="1:1" x14ac:dyDescent="0.25">
      <c r="A2099" s="15"/>
    </row>
    <row r="2100" spans="1:1" x14ac:dyDescent="0.25">
      <c r="A2100" s="15"/>
    </row>
    <row r="2101" spans="1:1" x14ac:dyDescent="0.25">
      <c r="A2101" s="15"/>
    </row>
    <row r="2102" spans="1:1" x14ac:dyDescent="0.25">
      <c r="A2102" s="15"/>
    </row>
    <row r="2103" spans="1:1" x14ac:dyDescent="0.25">
      <c r="A2103" s="15"/>
    </row>
    <row r="2104" spans="1:1" x14ac:dyDescent="0.25">
      <c r="A2104" s="15"/>
    </row>
    <row r="2105" spans="1:1" x14ac:dyDescent="0.25">
      <c r="A2105" s="15"/>
    </row>
    <row r="2106" spans="1:1" x14ac:dyDescent="0.25">
      <c r="A2106" s="15"/>
    </row>
    <row r="2107" spans="1:1" x14ac:dyDescent="0.25">
      <c r="A2107" s="15"/>
    </row>
    <row r="2108" spans="1:1" x14ac:dyDescent="0.25">
      <c r="A2108" s="15"/>
    </row>
    <row r="2109" spans="1:1" x14ac:dyDescent="0.25">
      <c r="A2109" s="15"/>
    </row>
    <row r="2110" spans="1:1" x14ac:dyDescent="0.25">
      <c r="A2110" s="15"/>
    </row>
    <row r="2111" spans="1:1" x14ac:dyDescent="0.25">
      <c r="A2111" s="15"/>
    </row>
    <row r="2112" spans="1:1" x14ac:dyDescent="0.25">
      <c r="A2112" s="15"/>
    </row>
    <row r="2113" spans="1:1" x14ac:dyDescent="0.25">
      <c r="A2113" s="15"/>
    </row>
    <row r="2114" spans="1:1" x14ac:dyDescent="0.25">
      <c r="A2114" s="15"/>
    </row>
    <row r="2115" spans="1:1" x14ac:dyDescent="0.25">
      <c r="A2115" s="15"/>
    </row>
    <row r="2116" spans="1:1" x14ac:dyDescent="0.25">
      <c r="A2116" s="15"/>
    </row>
    <row r="2117" spans="1:1" x14ac:dyDescent="0.25">
      <c r="A2117" s="15"/>
    </row>
    <row r="2118" spans="1:1" x14ac:dyDescent="0.25">
      <c r="A2118" s="15"/>
    </row>
    <row r="2119" spans="1:1" x14ac:dyDescent="0.25">
      <c r="A2119" s="15"/>
    </row>
    <row r="2120" spans="1:1" x14ac:dyDescent="0.25">
      <c r="A2120" s="15"/>
    </row>
    <row r="2121" spans="1:1" x14ac:dyDescent="0.25">
      <c r="A2121" s="15"/>
    </row>
    <row r="2122" spans="1:1" x14ac:dyDescent="0.25">
      <c r="A2122" s="15"/>
    </row>
    <row r="2123" spans="1:1" x14ac:dyDescent="0.25">
      <c r="A2123" s="15"/>
    </row>
    <row r="2124" spans="1:1" x14ac:dyDescent="0.25">
      <c r="A2124" s="15"/>
    </row>
    <row r="2125" spans="1:1" x14ac:dyDescent="0.25">
      <c r="A2125" s="15"/>
    </row>
    <row r="2126" spans="1:1" x14ac:dyDescent="0.25">
      <c r="A2126" s="15"/>
    </row>
    <row r="2127" spans="1:1" x14ac:dyDescent="0.25">
      <c r="A2127" s="15"/>
    </row>
    <row r="2128" spans="1:1" x14ac:dyDescent="0.25">
      <c r="A2128" s="15"/>
    </row>
    <row r="2129" spans="1:1" x14ac:dyDescent="0.25">
      <c r="A2129" s="15"/>
    </row>
    <row r="2130" spans="1:1" x14ac:dyDescent="0.25">
      <c r="A2130" s="15"/>
    </row>
    <row r="2131" spans="1:1" x14ac:dyDescent="0.25">
      <c r="A2131" s="15"/>
    </row>
    <row r="2132" spans="1:1" x14ac:dyDescent="0.25">
      <c r="A2132" s="15"/>
    </row>
    <row r="2133" spans="1:1" x14ac:dyDescent="0.25">
      <c r="A2133" s="15"/>
    </row>
    <row r="2134" spans="1:1" x14ac:dyDescent="0.25">
      <c r="A2134" s="15"/>
    </row>
    <row r="2135" spans="1:1" x14ac:dyDescent="0.25">
      <c r="A2135" s="15"/>
    </row>
    <row r="2136" spans="1:1" x14ac:dyDescent="0.25">
      <c r="A2136" s="15"/>
    </row>
    <row r="2137" spans="1:1" x14ac:dyDescent="0.25">
      <c r="A2137" s="15"/>
    </row>
    <row r="2138" spans="1:1" x14ac:dyDescent="0.25">
      <c r="A2138" s="15"/>
    </row>
    <row r="2139" spans="1:1" x14ac:dyDescent="0.25">
      <c r="A2139" s="15"/>
    </row>
    <row r="2140" spans="1:1" x14ac:dyDescent="0.25">
      <c r="A2140" s="15"/>
    </row>
    <row r="2141" spans="1:1" x14ac:dyDescent="0.25">
      <c r="A2141" s="15"/>
    </row>
    <row r="2142" spans="1:1" x14ac:dyDescent="0.25">
      <c r="A2142" s="15"/>
    </row>
    <row r="2143" spans="1:1" x14ac:dyDescent="0.25">
      <c r="A2143" s="15"/>
    </row>
    <row r="2144" spans="1:1" x14ac:dyDescent="0.25">
      <c r="A2144" s="15"/>
    </row>
    <row r="2145" spans="1:1" x14ac:dyDescent="0.25">
      <c r="A2145" s="15"/>
    </row>
    <row r="2146" spans="1:1" x14ac:dyDescent="0.25">
      <c r="A2146" s="15"/>
    </row>
    <row r="2147" spans="1:1" x14ac:dyDescent="0.25">
      <c r="A2147" s="15"/>
    </row>
    <row r="2148" spans="1:1" x14ac:dyDescent="0.25">
      <c r="A2148" s="15"/>
    </row>
    <row r="2149" spans="1:1" x14ac:dyDescent="0.25">
      <c r="A2149" s="15"/>
    </row>
    <row r="2150" spans="1:1" x14ac:dyDescent="0.25">
      <c r="A2150" s="15"/>
    </row>
    <row r="2151" spans="1:1" x14ac:dyDescent="0.25">
      <c r="A2151" s="15"/>
    </row>
    <row r="2152" spans="1:1" x14ac:dyDescent="0.25">
      <c r="A2152" s="15"/>
    </row>
    <row r="2153" spans="1:1" x14ac:dyDescent="0.25">
      <c r="A2153" s="15"/>
    </row>
    <row r="2154" spans="1:1" x14ac:dyDescent="0.25">
      <c r="A2154" s="15"/>
    </row>
    <row r="2155" spans="1:1" x14ac:dyDescent="0.25">
      <c r="A2155" s="15"/>
    </row>
    <row r="2156" spans="1:1" x14ac:dyDescent="0.25">
      <c r="A2156" s="15"/>
    </row>
    <row r="2157" spans="1:1" x14ac:dyDescent="0.25">
      <c r="A2157" s="15"/>
    </row>
    <row r="2158" spans="1:1" x14ac:dyDescent="0.25">
      <c r="A2158" s="15"/>
    </row>
    <row r="2159" spans="1:1" x14ac:dyDescent="0.25">
      <c r="A2159" s="15"/>
    </row>
    <row r="2160" spans="1:1" x14ac:dyDescent="0.25">
      <c r="A2160" s="15"/>
    </row>
    <row r="2161" spans="1:1" x14ac:dyDescent="0.25">
      <c r="A2161" s="15"/>
    </row>
    <row r="2162" spans="1:1" x14ac:dyDescent="0.25">
      <c r="A2162" s="15"/>
    </row>
    <row r="2163" spans="1:1" x14ac:dyDescent="0.25">
      <c r="A2163" s="15"/>
    </row>
    <row r="2164" spans="1:1" x14ac:dyDescent="0.25">
      <c r="A2164" s="15"/>
    </row>
    <row r="2165" spans="1:1" x14ac:dyDescent="0.25">
      <c r="A2165" s="15"/>
    </row>
    <row r="2166" spans="1:1" x14ac:dyDescent="0.25">
      <c r="A2166" s="15"/>
    </row>
    <row r="2167" spans="1:1" x14ac:dyDescent="0.25">
      <c r="A2167" s="15"/>
    </row>
    <row r="2168" spans="1:1" x14ac:dyDescent="0.25">
      <c r="A2168" s="15"/>
    </row>
    <row r="2169" spans="1:1" x14ac:dyDescent="0.25">
      <c r="A2169" s="15"/>
    </row>
    <row r="2170" spans="1:1" x14ac:dyDescent="0.25">
      <c r="A2170" s="15"/>
    </row>
    <row r="2171" spans="1:1" x14ac:dyDescent="0.25">
      <c r="A2171" s="15"/>
    </row>
    <row r="2172" spans="1:1" x14ac:dyDescent="0.25">
      <c r="A2172" s="15"/>
    </row>
    <row r="2173" spans="1:1" x14ac:dyDescent="0.25">
      <c r="A2173" s="15"/>
    </row>
    <row r="2174" spans="1:1" x14ac:dyDescent="0.25">
      <c r="A2174" s="15"/>
    </row>
    <row r="2175" spans="1:1" x14ac:dyDescent="0.25">
      <c r="A2175" s="15"/>
    </row>
    <row r="2176" spans="1:1" x14ac:dyDescent="0.25">
      <c r="A2176" s="15"/>
    </row>
    <row r="2177" spans="1:1" x14ac:dyDescent="0.25">
      <c r="A2177" s="15"/>
    </row>
    <row r="2178" spans="1:1" x14ac:dyDescent="0.25">
      <c r="A2178" s="15"/>
    </row>
    <row r="2179" spans="1:1" x14ac:dyDescent="0.25">
      <c r="A2179" s="15"/>
    </row>
    <row r="2180" spans="1:1" x14ac:dyDescent="0.25">
      <c r="A2180" s="15"/>
    </row>
    <row r="2181" spans="1:1" x14ac:dyDescent="0.25">
      <c r="A2181" s="15"/>
    </row>
    <row r="2182" spans="1:1" x14ac:dyDescent="0.25">
      <c r="A2182" s="15"/>
    </row>
    <row r="2183" spans="1:1" x14ac:dyDescent="0.25">
      <c r="A2183" s="15"/>
    </row>
    <row r="2184" spans="1:1" x14ac:dyDescent="0.25">
      <c r="A2184" s="15"/>
    </row>
    <row r="2185" spans="1:1" x14ac:dyDescent="0.25">
      <c r="A2185" s="15"/>
    </row>
    <row r="2186" spans="1:1" x14ac:dyDescent="0.25">
      <c r="A2186" s="15"/>
    </row>
    <row r="2187" spans="1:1" x14ac:dyDescent="0.25">
      <c r="A2187" s="15"/>
    </row>
    <row r="2188" spans="1:1" x14ac:dyDescent="0.25">
      <c r="A2188" s="15"/>
    </row>
    <row r="2189" spans="1:1" x14ac:dyDescent="0.25">
      <c r="A2189" s="15"/>
    </row>
    <row r="2190" spans="1:1" x14ac:dyDescent="0.25">
      <c r="A2190" s="15"/>
    </row>
    <row r="2191" spans="1:1" x14ac:dyDescent="0.25">
      <c r="A2191" s="15"/>
    </row>
    <row r="2192" spans="1:1" x14ac:dyDescent="0.25">
      <c r="A2192" s="15"/>
    </row>
    <row r="2193" spans="1:1" x14ac:dyDescent="0.25">
      <c r="A2193" s="15"/>
    </row>
    <row r="2194" spans="1:1" x14ac:dyDescent="0.25">
      <c r="A2194" s="15"/>
    </row>
    <row r="2195" spans="1:1" x14ac:dyDescent="0.25">
      <c r="A2195" s="15"/>
    </row>
    <row r="2196" spans="1:1" x14ac:dyDescent="0.25">
      <c r="A2196" s="15"/>
    </row>
    <row r="2197" spans="1:1" x14ac:dyDescent="0.25">
      <c r="A2197" s="15"/>
    </row>
    <row r="2198" spans="1:1" x14ac:dyDescent="0.25">
      <c r="A2198" s="15"/>
    </row>
    <row r="2199" spans="1:1" x14ac:dyDescent="0.25">
      <c r="A2199" s="15"/>
    </row>
    <row r="2200" spans="1:1" x14ac:dyDescent="0.25">
      <c r="A2200" s="15"/>
    </row>
    <row r="2201" spans="1:1" x14ac:dyDescent="0.25">
      <c r="A2201" s="15"/>
    </row>
    <row r="2202" spans="1:1" x14ac:dyDescent="0.25">
      <c r="A2202" s="15"/>
    </row>
    <row r="2203" spans="1:1" x14ac:dyDescent="0.25">
      <c r="A2203" s="15"/>
    </row>
    <row r="2204" spans="1:1" x14ac:dyDescent="0.25">
      <c r="A2204" s="15"/>
    </row>
    <row r="2205" spans="1:1" x14ac:dyDescent="0.25">
      <c r="A2205" s="15"/>
    </row>
    <row r="2206" spans="1:1" ht="16.5" customHeight="1" x14ac:dyDescent="0.25">
      <c r="A2206" s="15"/>
    </row>
    <row r="2207" spans="1:1" x14ac:dyDescent="0.25">
      <c r="A2207" s="15"/>
    </row>
    <row r="2208" spans="1:1" x14ac:dyDescent="0.25">
      <c r="A2208" s="15"/>
    </row>
    <row r="2209" spans="1:1" x14ac:dyDescent="0.25">
      <c r="A2209" s="15"/>
    </row>
    <row r="2210" spans="1:1" x14ac:dyDescent="0.25">
      <c r="A2210" s="15"/>
    </row>
    <row r="2211" spans="1:1" x14ac:dyDescent="0.25">
      <c r="A2211" s="15"/>
    </row>
    <row r="2212" spans="1:1" ht="14.25" customHeight="1" x14ac:dyDescent="0.25">
      <c r="A2212" s="15"/>
    </row>
    <row r="2213" spans="1:1" x14ac:dyDescent="0.25">
      <c r="A2213" s="15"/>
    </row>
    <row r="2214" spans="1:1" ht="16.5" customHeight="1" x14ac:dyDescent="0.25">
      <c r="A2214" s="15"/>
    </row>
    <row r="2215" spans="1:1" x14ac:dyDescent="0.25">
      <c r="A2215" s="15"/>
    </row>
    <row r="2216" spans="1:1" ht="14.25" customHeight="1" x14ac:dyDescent="0.25">
      <c r="A2216" s="15"/>
    </row>
    <row r="2217" spans="1:1" x14ac:dyDescent="0.25">
      <c r="A2217" s="15"/>
    </row>
    <row r="2218" spans="1:1" x14ac:dyDescent="0.25">
      <c r="A2218" s="15"/>
    </row>
    <row r="2219" spans="1:1" x14ac:dyDescent="0.25">
      <c r="A2219" s="15"/>
    </row>
    <row r="2220" spans="1:1" x14ac:dyDescent="0.25">
      <c r="A2220" s="15"/>
    </row>
    <row r="2221" spans="1:1" x14ac:dyDescent="0.25">
      <c r="A2221" s="15"/>
    </row>
    <row r="2222" spans="1:1" x14ac:dyDescent="0.25">
      <c r="A2222" s="15"/>
    </row>
    <row r="2223" spans="1:1" x14ac:dyDescent="0.25">
      <c r="A2223" s="15"/>
    </row>
    <row r="2224" spans="1:1" x14ac:dyDescent="0.25">
      <c r="A2224" s="15"/>
    </row>
    <row r="2225" spans="1:1" ht="15" customHeight="1" x14ac:dyDescent="0.25">
      <c r="A2225" s="15"/>
    </row>
    <row r="2226" spans="1:1" x14ac:dyDescent="0.25">
      <c r="A2226" s="15"/>
    </row>
    <row r="2227" spans="1:1" x14ac:dyDescent="0.25">
      <c r="A2227" s="15"/>
    </row>
    <row r="2228" spans="1:1" x14ac:dyDescent="0.25">
      <c r="A2228" s="15"/>
    </row>
    <row r="2229" spans="1:1" x14ac:dyDescent="0.25">
      <c r="A2229" s="15"/>
    </row>
    <row r="2230" spans="1:1" x14ac:dyDescent="0.25">
      <c r="A2230" s="15"/>
    </row>
    <row r="2231" spans="1:1" x14ac:dyDescent="0.25">
      <c r="A2231" s="15"/>
    </row>
    <row r="2232" spans="1:1" x14ac:dyDescent="0.25">
      <c r="A2232" s="15"/>
    </row>
    <row r="2233" spans="1:1" x14ac:dyDescent="0.25">
      <c r="A2233" s="15"/>
    </row>
    <row r="2234" spans="1:1" x14ac:dyDescent="0.25">
      <c r="A2234" s="15"/>
    </row>
    <row r="2235" spans="1:1" x14ac:dyDescent="0.25">
      <c r="A2235" s="15"/>
    </row>
    <row r="2236" spans="1:1" x14ac:dyDescent="0.25">
      <c r="A2236" s="15"/>
    </row>
    <row r="2237" spans="1:1" x14ac:dyDescent="0.25">
      <c r="A2237" s="15"/>
    </row>
    <row r="2238" spans="1:1" x14ac:dyDescent="0.25">
      <c r="A2238" s="15"/>
    </row>
    <row r="2239" spans="1:1" x14ac:dyDescent="0.25">
      <c r="A2239" s="15"/>
    </row>
    <row r="2240" spans="1:1" x14ac:dyDescent="0.25">
      <c r="A2240" s="15"/>
    </row>
    <row r="2241" spans="1:1" x14ac:dyDescent="0.25">
      <c r="A2241" s="15"/>
    </row>
    <row r="2242" spans="1:1" x14ac:dyDescent="0.25">
      <c r="A2242" s="15"/>
    </row>
    <row r="2243" spans="1:1" x14ac:dyDescent="0.25">
      <c r="A2243" s="15"/>
    </row>
    <row r="2244" spans="1:1" x14ac:dyDescent="0.25">
      <c r="A2244" s="15"/>
    </row>
    <row r="2245" spans="1:1" x14ac:dyDescent="0.25">
      <c r="A2245" s="15"/>
    </row>
    <row r="2246" spans="1:1" x14ac:dyDescent="0.25">
      <c r="A2246" s="15"/>
    </row>
    <row r="2247" spans="1:1" x14ac:dyDescent="0.25">
      <c r="A2247" s="15"/>
    </row>
    <row r="2248" spans="1:1" x14ac:dyDescent="0.25">
      <c r="A2248" s="15"/>
    </row>
    <row r="2249" spans="1:1" x14ac:dyDescent="0.25">
      <c r="A2249" s="15"/>
    </row>
    <row r="2250" spans="1:1" x14ac:dyDescent="0.25">
      <c r="A2250" s="15"/>
    </row>
    <row r="2251" spans="1:1" x14ac:dyDescent="0.25">
      <c r="A2251" s="15"/>
    </row>
    <row r="2252" spans="1:1" x14ac:dyDescent="0.25">
      <c r="A2252" s="15"/>
    </row>
    <row r="2253" spans="1:1" ht="15" customHeight="1" x14ac:dyDescent="0.25">
      <c r="A2253" s="15"/>
    </row>
    <row r="2254" spans="1:1" x14ac:dyDescent="0.25">
      <c r="A2254" s="15"/>
    </row>
    <row r="2255" spans="1:1" x14ac:dyDescent="0.25">
      <c r="A2255" s="15"/>
    </row>
    <row r="2256" spans="1:1" x14ac:dyDescent="0.25">
      <c r="A2256" s="15"/>
    </row>
    <row r="2257" spans="1:1" x14ac:dyDescent="0.25">
      <c r="A2257" s="15"/>
    </row>
    <row r="2258" spans="1:1" x14ac:dyDescent="0.25">
      <c r="A2258" s="15"/>
    </row>
    <row r="2259" spans="1:1" x14ac:dyDescent="0.25">
      <c r="A2259" s="15"/>
    </row>
    <row r="2260" spans="1:1" x14ac:dyDescent="0.25">
      <c r="A2260" s="15"/>
    </row>
    <row r="2261" spans="1:1" x14ac:dyDescent="0.25">
      <c r="A2261" s="15"/>
    </row>
    <row r="2262" spans="1:1" x14ac:dyDescent="0.25">
      <c r="A2262" s="15"/>
    </row>
    <row r="2263" spans="1:1" x14ac:dyDescent="0.25">
      <c r="A2263" s="15"/>
    </row>
    <row r="2264" spans="1:1" x14ac:dyDescent="0.25">
      <c r="A2264" s="15"/>
    </row>
    <row r="2265" spans="1:1" x14ac:dyDescent="0.25">
      <c r="A2265" s="15"/>
    </row>
    <row r="2266" spans="1:1" x14ac:dyDescent="0.25">
      <c r="A2266" s="15"/>
    </row>
    <row r="2267" spans="1:1" x14ac:dyDescent="0.25">
      <c r="A2267" s="15"/>
    </row>
    <row r="2268" spans="1:1" x14ac:dyDescent="0.25">
      <c r="A2268" s="15"/>
    </row>
    <row r="2269" spans="1:1" x14ac:dyDescent="0.25">
      <c r="A2269" s="15"/>
    </row>
    <row r="2270" spans="1:1" x14ac:dyDescent="0.25">
      <c r="A2270" s="15"/>
    </row>
    <row r="2271" spans="1:1" x14ac:dyDescent="0.25">
      <c r="A2271" s="15"/>
    </row>
    <row r="2272" spans="1:1" x14ac:dyDescent="0.25">
      <c r="A2272" s="15"/>
    </row>
    <row r="2273" spans="1:1" x14ac:dyDescent="0.25">
      <c r="A2273" s="15"/>
    </row>
    <row r="2274" spans="1:1" x14ac:dyDescent="0.25">
      <c r="A2274" s="15"/>
    </row>
    <row r="2275" spans="1:1" x14ac:dyDescent="0.25">
      <c r="A2275" s="15"/>
    </row>
    <row r="2276" spans="1:1" x14ac:dyDescent="0.25">
      <c r="A2276" s="15"/>
    </row>
    <row r="2277" spans="1:1" x14ac:dyDescent="0.25">
      <c r="A2277" s="15"/>
    </row>
    <row r="2278" spans="1:1" x14ac:dyDescent="0.25">
      <c r="A2278" s="15"/>
    </row>
    <row r="2279" spans="1:1" x14ac:dyDescent="0.25">
      <c r="A2279" s="15"/>
    </row>
    <row r="2280" spans="1:1" x14ac:dyDescent="0.25">
      <c r="A2280" s="15"/>
    </row>
    <row r="2281" spans="1:1" x14ac:dyDescent="0.25">
      <c r="A2281" s="15"/>
    </row>
    <row r="2282" spans="1:1" x14ac:dyDescent="0.25">
      <c r="A2282" s="15"/>
    </row>
    <row r="2283" spans="1:1" x14ac:dyDescent="0.25">
      <c r="A2283" s="15"/>
    </row>
    <row r="2284" spans="1:1" x14ac:dyDescent="0.25">
      <c r="A2284" s="15"/>
    </row>
    <row r="2285" spans="1:1" x14ac:dyDescent="0.25">
      <c r="A2285" s="15"/>
    </row>
    <row r="2286" spans="1:1" x14ac:dyDescent="0.25">
      <c r="A2286" s="15"/>
    </row>
    <row r="2287" spans="1:1" x14ac:dyDescent="0.25">
      <c r="A2287" s="15"/>
    </row>
    <row r="2288" spans="1:1" x14ac:dyDescent="0.25">
      <c r="A2288" s="15"/>
    </row>
    <row r="2289" spans="1:1" x14ac:dyDescent="0.25">
      <c r="A2289" s="15"/>
    </row>
    <row r="2290" spans="1:1" x14ac:dyDescent="0.25">
      <c r="A2290" s="15"/>
    </row>
    <row r="2291" spans="1:1" x14ac:dyDescent="0.25">
      <c r="A2291" s="15"/>
    </row>
    <row r="2292" spans="1:1" x14ac:dyDescent="0.25">
      <c r="A2292" s="15"/>
    </row>
    <row r="2293" spans="1:1" x14ac:dyDescent="0.25">
      <c r="A2293" s="15"/>
    </row>
    <row r="2294" spans="1:1" x14ac:dyDescent="0.25">
      <c r="A2294" s="15"/>
    </row>
    <row r="2295" spans="1:1" x14ac:dyDescent="0.25">
      <c r="A2295" s="15"/>
    </row>
    <row r="2296" spans="1:1" x14ac:dyDescent="0.25">
      <c r="A2296" s="15"/>
    </row>
    <row r="2297" spans="1:1" x14ac:dyDescent="0.25">
      <c r="A2297" s="15"/>
    </row>
    <row r="2298" spans="1:1" x14ac:dyDescent="0.25">
      <c r="A2298" s="15"/>
    </row>
    <row r="2299" spans="1:1" x14ac:dyDescent="0.25">
      <c r="A2299" s="15"/>
    </row>
    <row r="2300" spans="1:1" x14ac:dyDescent="0.25">
      <c r="A2300" s="15"/>
    </row>
    <row r="2301" spans="1:1" x14ac:dyDescent="0.25">
      <c r="A2301" s="15"/>
    </row>
    <row r="2302" spans="1:1" x14ac:dyDescent="0.25">
      <c r="A2302" s="15"/>
    </row>
    <row r="2303" spans="1:1" x14ac:dyDescent="0.25">
      <c r="A2303" s="15"/>
    </row>
    <row r="2304" spans="1:1" x14ac:dyDescent="0.25">
      <c r="A2304" s="15"/>
    </row>
    <row r="2305" spans="1:1" x14ac:dyDescent="0.25">
      <c r="A2305" s="15"/>
    </row>
    <row r="2306" spans="1:1" x14ac:dyDescent="0.25">
      <c r="A2306" s="15"/>
    </row>
    <row r="2307" spans="1:1" x14ac:dyDescent="0.25">
      <c r="A2307" s="15"/>
    </row>
    <row r="2308" spans="1:1" x14ac:dyDescent="0.25">
      <c r="A2308" s="15"/>
    </row>
    <row r="2309" spans="1:1" x14ac:dyDescent="0.25">
      <c r="A2309" s="15"/>
    </row>
    <row r="2310" spans="1:1" x14ac:dyDescent="0.25">
      <c r="A2310" s="15"/>
    </row>
    <row r="2311" spans="1:1" x14ac:dyDescent="0.25">
      <c r="A2311" s="15"/>
    </row>
    <row r="2312" spans="1:1" x14ac:dyDescent="0.25">
      <c r="A2312" s="15"/>
    </row>
    <row r="2313" spans="1:1" x14ac:dyDescent="0.25">
      <c r="A2313" s="15"/>
    </row>
    <row r="2314" spans="1:1" x14ac:dyDescent="0.25">
      <c r="A2314" s="15"/>
    </row>
    <row r="2315" spans="1:1" x14ac:dyDescent="0.25">
      <c r="A2315" s="15"/>
    </row>
    <row r="2316" spans="1:1" x14ac:dyDescent="0.25">
      <c r="A2316" s="15"/>
    </row>
    <row r="2317" spans="1:1" x14ac:dyDescent="0.25">
      <c r="A2317" s="15"/>
    </row>
    <row r="2318" spans="1:1" x14ac:dyDescent="0.25">
      <c r="A2318" s="15"/>
    </row>
    <row r="2319" spans="1:1" x14ac:dyDescent="0.25">
      <c r="A2319" s="15"/>
    </row>
    <row r="2320" spans="1:1" s="10" customFormat="1" x14ac:dyDescent="0.25">
      <c r="A2320" s="16"/>
    </row>
    <row r="2321" spans="1:1" x14ac:dyDescent="0.25">
      <c r="A2321" s="15"/>
    </row>
    <row r="2322" spans="1:1" x14ac:dyDescent="0.25">
      <c r="A2322" s="15"/>
    </row>
    <row r="2323" spans="1:1" x14ac:dyDescent="0.25">
      <c r="A2323" s="15"/>
    </row>
    <row r="2324" spans="1:1" x14ac:dyDescent="0.25">
      <c r="A2324" s="15"/>
    </row>
    <row r="2325" spans="1:1" x14ac:dyDescent="0.25">
      <c r="A2325" s="15"/>
    </row>
    <row r="2326" spans="1:1" x14ac:dyDescent="0.25">
      <c r="A2326" s="15"/>
    </row>
    <row r="2327" spans="1:1" x14ac:dyDescent="0.25">
      <c r="A2327" s="15"/>
    </row>
    <row r="2328" spans="1:1" x14ac:dyDescent="0.25">
      <c r="A2328" s="15"/>
    </row>
    <row r="2329" spans="1:1" x14ac:dyDescent="0.25">
      <c r="A2329" s="15"/>
    </row>
    <row r="2330" spans="1:1" x14ac:dyDescent="0.25">
      <c r="A2330" s="15"/>
    </row>
    <row r="2331" spans="1:1" x14ac:dyDescent="0.25">
      <c r="A2331" s="15"/>
    </row>
    <row r="2332" spans="1:1" ht="28.5" customHeight="1" x14ac:dyDescent="0.25">
      <c r="A2332" s="15"/>
    </row>
    <row r="2333" spans="1:1" x14ac:dyDescent="0.25">
      <c r="A2333" s="15"/>
    </row>
    <row r="2334" spans="1:1" x14ac:dyDescent="0.25">
      <c r="A2334" s="15"/>
    </row>
    <row r="2335" spans="1:1" s="10" customFormat="1" ht="15" customHeight="1" x14ac:dyDescent="0.25">
      <c r="A2335" s="16"/>
    </row>
    <row r="2336" spans="1:1" ht="15" customHeight="1" x14ac:dyDescent="0.25">
      <c r="A2336" s="15"/>
    </row>
    <row r="2337" spans="1:1" ht="15" customHeight="1" x14ac:dyDescent="0.25">
      <c r="A2337" s="15"/>
    </row>
    <row r="2338" spans="1:1" ht="15" customHeight="1" x14ac:dyDescent="0.25">
      <c r="A2338" s="15"/>
    </row>
    <row r="2339" spans="1:1" ht="15" customHeight="1" x14ac:dyDescent="0.25">
      <c r="A2339" s="15"/>
    </row>
    <row r="2340" spans="1:1" ht="15" customHeight="1" x14ac:dyDescent="0.25">
      <c r="A2340" s="15"/>
    </row>
    <row r="2341" spans="1:1" x14ac:dyDescent="0.25">
      <c r="A2341" s="15"/>
    </row>
    <row r="2342" spans="1:1" x14ac:dyDescent="0.25">
      <c r="A2342" s="15"/>
    </row>
    <row r="2343" spans="1:1" x14ac:dyDescent="0.25">
      <c r="A2343" s="15"/>
    </row>
    <row r="2344" spans="1:1" x14ac:dyDescent="0.25">
      <c r="A2344" s="15"/>
    </row>
    <row r="2345" spans="1:1" x14ac:dyDescent="0.25">
      <c r="A2345" s="15"/>
    </row>
    <row r="2346" spans="1:1" x14ac:dyDescent="0.25">
      <c r="A2346" s="15"/>
    </row>
    <row r="2347" spans="1:1" x14ac:dyDescent="0.25">
      <c r="A2347" s="15"/>
    </row>
    <row r="2348" spans="1:1" x14ac:dyDescent="0.25">
      <c r="A2348" s="15"/>
    </row>
    <row r="2349" spans="1:1" x14ac:dyDescent="0.25">
      <c r="A2349" s="15"/>
    </row>
    <row r="2350" spans="1:1" x14ac:dyDescent="0.25">
      <c r="A2350" s="15"/>
    </row>
    <row r="2351" spans="1:1" s="10" customFormat="1" ht="33" customHeight="1" x14ac:dyDescent="0.25">
      <c r="A2351" s="16"/>
    </row>
    <row r="2352" spans="1:1" x14ac:dyDescent="0.25">
      <c r="A2352" s="15"/>
    </row>
    <row r="2353" spans="1:1" x14ac:dyDescent="0.25">
      <c r="A2353" s="15"/>
    </row>
    <row r="2354" spans="1:1" x14ac:dyDescent="0.25">
      <c r="A2354" s="15"/>
    </row>
    <row r="2355" spans="1:1" x14ac:dyDescent="0.25">
      <c r="A2355" s="15"/>
    </row>
    <row r="2356" spans="1:1" x14ac:dyDescent="0.25">
      <c r="A2356" s="15"/>
    </row>
    <row r="2357" spans="1:1" x14ac:dyDescent="0.25">
      <c r="A2357" s="15"/>
    </row>
    <row r="2358" spans="1:1" x14ac:dyDescent="0.25">
      <c r="A2358" s="15"/>
    </row>
    <row r="2359" spans="1:1" x14ac:dyDescent="0.25">
      <c r="A2359" s="15"/>
    </row>
    <row r="2360" spans="1:1" x14ac:dyDescent="0.25">
      <c r="A2360" s="15"/>
    </row>
    <row r="2361" spans="1:1" x14ac:dyDescent="0.25">
      <c r="A2361" s="15"/>
    </row>
    <row r="2362" spans="1:1" x14ac:dyDescent="0.25">
      <c r="A2362" s="15"/>
    </row>
    <row r="2363" spans="1:1" x14ac:dyDescent="0.25">
      <c r="A2363" s="15"/>
    </row>
    <row r="2364" spans="1:1" x14ac:dyDescent="0.25">
      <c r="A2364" s="15"/>
    </row>
    <row r="2365" spans="1:1" x14ac:dyDescent="0.25">
      <c r="A2365" s="15"/>
    </row>
    <row r="2366" spans="1:1" x14ac:dyDescent="0.25">
      <c r="A2366" s="15"/>
    </row>
    <row r="2367" spans="1:1" x14ac:dyDescent="0.25">
      <c r="A2367" s="15"/>
    </row>
    <row r="2368" spans="1:1" x14ac:dyDescent="0.25">
      <c r="A2368" s="15"/>
    </row>
    <row r="2369" spans="1:1" x14ac:dyDescent="0.25">
      <c r="A2369" s="15"/>
    </row>
    <row r="2370" spans="1:1" x14ac:dyDescent="0.25">
      <c r="A2370" s="15"/>
    </row>
    <row r="2371" spans="1:1" x14ac:dyDescent="0.25">
      <c r="A2371" s="15"/>
    </row>
    <row r="2372" spans="1:1" x14ac:dyDescent="0.25">
      <c r="A2372" s="15"/>
    </row>
    <row r="2373" spans="1:1" x14ac:dyDescent="0.25">
      <c r="A2373" s="15"/>
    </row>
    <row r="2374" spans="1:1" x14ac:dyDescent="0.25">
      <c r="A2374" s="15"/>
    </row>
    <row r="2375" spans="1:1" x14ac:dyDescent="0.25">
      <c r="A2375" s="15"/>
    </row>
    <row r="2376" spans="1:1" x14ac:dyDescent="0.25">
      <c r="A2376" s="15"/>
    </row>
    <row r="2377" spans="1:1" x14ac:dyDescent="0.25">
      <c r="A2377" s="15"/>
    </row>
    <row r="2378" spans="1:1" x14ac:dyDescent="0.25">
      <c r="A2378" s="15"/>
    </row>
    <row r="2379" spans="1:1" x14ac:dyDescent="0.25">
      <c r="A2379" s="15"/>
    </row>
    <row r="2380" spans="1:1" x14ac:dyDescent="0.25">
      <c r="A2380" s="15"/>
    </row>
    <row r="2381" spans="1:1" x14ac:dyDescent="0.25">
      <c r="A2381" s="15"/>
    </row>
    <row r="2382" spans="1:1" x14ac:dyDescent="0.25">
      <c r="A2382" s="15"/>
    </row>
    <row r="2383" spans="1:1" x14ac:dyDescent="0.25">
      <c r="A2383" s="15"/>
    </row>
    <row r="2384" spans="1:1" x14ac:dyDescent="0.25">
      <c r="A2384" s="15"/>
    </row>
    <row r="2385" spans="1:1" x14ac:dyDescent="0.25">
      <c r="A2385" s="15"/>
    </row>
    <row r="2386" spans="1:1" x14ac:dyDescent="0.25">
      <c r="A2386" s="15"/>
    </row>
    <row r="2387" spans="1:1" x14ac:dyDescent="0.25">
      <c r="A2387" s="15"/>
    </row>
    <row r="2388" spans="1:1" x14ac:dyDescent="0.25">
      <c r="A2388" s="15"/>
    </row>
    <row r="2389" spans="1:1" x14ac:dyDescent="0.25">
      <c r="A2389" s="15"/>
    </row>
    <row r="2390" spans="1:1" x14ac:dyDescent="0.25">
      <c r="A2390" s="15"/>
    </row>
    <row r="2391" spans="1:1" x14ac:dyDescent="0.25">
      <c r="A2391" s="15"/>
    </row>
    <row r="2392" spans="1:1" x14ac:dyDescent="0.25">
      <c r="A2392" s="15"/>
    </row>
    <row r="2393" spans="1:1" x14ac:dyDescent="0.25">
      <c r="A2393" s="15"/>
    </row>
    <row r="2394" spans="1:1" x14ac:dyDescent="0.25">
      <c r="A2394" s="15"/>
    </row>
    <row r="2395" spans="1:1" x14ac:dyDescent="0.25">
      <c r="A2395" s="15"/>
    </row>
    <row r="2396" spans="1:1" x14ac:dyDescent="0.25">
      <c r="A2396" s="15"/>
    </row>
    <row r="2397" spans="1:1" x14ac:dyDescent="0.25">
      <c r="A2397" s="15"/>
    </row>
    <row r="2398" spans="1:1" x14ac:dyDescent="0.25">
      <c r="A2398" s="15"/>
    </row>
    <row r="2399" spans="1:1" x14ac:dyDescent="0.25">
      <c r="A2399" s="15"/>
    </row>
    <row r="2400" spans="1:1" x14ac:dyDescent="0.25">
      <c r="A2400" s="15"/>
    </row>
    <row r="2401" spans="1:1" x14ac:dyDescent="0.25">
      <c r="A2401" s="15"/>
    </row>
    <row r="2402" spans="1:1" x14ac:dyDescent="0.25">
      <c r="A2402" s="15"/>
    </row>
    <row r="2403" spans="1:1" x14ac:dyDescent="0.25">
      <c r="A2403" s="15"/>
    </row>
    <row r="2404" spans="1:1" x14ac:dyDescent="0.25">
      <c r="A2404" s="15"/>
    </row>
    <row r="2405" spans="1:1" x14ac:dyDescent="0.25">
      <c r="A2405" s="15"/>
    </row>
    <row r="2406" spans="1:1" x14ac:dyDescent="0.25">
      <c r="A2406" s="15"/>
    </row>
    <row r="2407" spans="1:1" x14ac:dyDescent="0.25">
      <c r="A2407" s="15"/>
    </row>
    <row r="2408" spans="1:1" x14ac:dyDescent="0.25">
      <c r="A2408" s="15"/>
    </row>
    <row r="2409" spans="1:1" x14ac:dyDescent="0.25">
      <c r="A2409" s="15"/>
    </row>
    <row r="2410" spans="1:1" x14ac:dyDescent="0.25">
      <c r="A2410" s="15"/>
    </row>
    <row r="2411" spans="1:1" x14ac:dyDescent="0.25">
      <c r="A2411" s="15"/>
    </row>
    <row r="2412" spans="1:1" x14ac:dyDescent="0.25">
      <c r="A2412" s="15"/>
    </row>
    <row r="2413" spans="1:1" x14ac:dyDescent="0.25">
      <c r="A2413" s="15"/>
    </row>
    <row r="2414" spans="1:1" x14ac:dyDescent="0.25">
      <c r="A2414" s="15"/>
    </row>
    <row r="2415" spans="1:1" x14ac:dyDescent="0.25">
      <c r="A2415" s="15"/>
    </row>
    <row r="2416" spans="1:1" x14ac:dyDescent="0.25">
      <c r="A2416" s="15"/>
    </row>
    <row r="2417" spans="1:1" x14ac:dyDescent="0.25">
      <c r="A2417" s="15"/>
    </row>
    <row r="2418" spans="1:1" x14ac:dyDescent="0.25">
      <c r="A2418" s="15"/>
    </row>
    <row r="2419" spans="1:1" x14ac:dyDescent="0.25">
      <c r="A2419" s="15"/>
    </row>
    <row r="2420" spans="1:1" x14ac:dyDescent="0.25">
      <c r="A2420" s="15"/>
    </row>
    <row r="2421" spans="1:1" x14ac:dyDescent="0.25">
      <c r="A2421" s="15"/>
    </row>
    <row r="2422" spans="1:1" x14ac:dyDescent="0.25">
      <c r="A2422" s="15"/>
    </row>
    <row r="2423" spans="1:1" x14ac:dyDescent="0.25">
      <c r="A2423" s="15"/>
    </row>
    <row r="2424" spans="1:1" x14ac:dyDescent="0.25">
      <c r="A2424" s="15"/>
    </row>
    <row r="2425" spans="1:1" x14ac:dyDescent="0.25">
      <c r="A2425" s="15"/>
    </row>
    <row r="2426" spans="1:1" x14ac:dyDescent="0.25">
      <c r="A2426" s="15"/>
    </row>
    <row r="2427" spans="1:1" x14ac:dyDescent="0.25">
      <c r="A2427" s="15"/>
    </row>
    <row r="2428" spans="1:1" x14ac:dyDescent="0.25">
      <c r="A2428" s="15"/>
    </row>
    <row r="2429" spans="1:1" x14ac:dyDescent="0.25">
      <c r="A2429" s="15"/>
    </row>
    <row r="2430" spans="1:1" x14ac:dyDescent="0.25">
      <c r="A2430" s="15"/>
    </row>
    <row r="2431" spans="1:1" x14ac:dyDescent="0.25">
      <c r="A2431" s="15"/>
    </row>
    <row r="2432" spans="1:1" x14ac:dyDescent="0.25">
      <c r="A2432" s="15"/>
    </row>
    <row r="2433" spans="1:1" x14ac:dyDescent="0.25">
      <c r="A2433" s="15"/>
    </row>
    <row r="2434" spans="1:1" x14ac:dyDescent="0.25">
      <c r="A2434" s="15"/>
    </row>
    <row r="2435" spans="1:1" x14ac:dyDescent="0.25">
      <c r="A2435" s="15"/>
    </row>
    <row r="2436" spans="1:1" x14ac:dyDescent="0.25">
      <c r="A2436" s="15"/>
    </row>
    <row r="2437" spans="1:1" x14ac:dyDescent="0.25">
      <c r="A2437" s="15"/>
    </row>
    <row r="2438" spans="1:1" x14ac:dyDescent="0.25">
      <c r="A2438" s="15"/>
    </row>
    <row r="2439" spans="1:1" x14ac:dyDescent="0.25">
      <c r="A2439" s="15"/>
    </row>
    <row r="2440" spans="1:1" x14ac:dyDescent="0.25">
      <c r="A2440" s="15"/>
    </row>
    <row r="2441" spans="1:1" x14ac:dyDescent="0.25">
      <c r="A2441" s="15"/>
    </row>
    <row r="2442" spans="1:1" x14ac:dyDescent="0.25">
      <c r="A2442" s="15"/>
    </row>
    <row r="2443" spans="1:1" x14ac:dyDescent="0.25">
      <c r="A2443" s="15"/>
    </row>
    <row r="2444" spans="1:1" x14ac:dyDescent="0.25">
      <c r="A2444" s="15"/>
    </row>
    <row r="2445" spans="1:1" x14ac:dyDescent="0.25">
      <c r="A2445" s="15"/>
    </row>
    <row r="2446" spans="1:1" x14ac:dyDescent="0.25">
      <c r="A2446" s="15"/>
    </row>
    <row r="2447" spans="1:1" x14ac:dyDescent="0.25">
      <c r="A2447" s="15"/>
    </row>
    <row r="2448" spans="1:1" x14ac:dyDescent="0.25">
      <c r="A2448" s="15"/>
    </row>
    <row r="2449" spans="1:1" x14ac:dyDescent="0.25">
      <c r="A2449" s="15"/>
    </row>
    <row r="2450" spans="1:1" x14ac:dyDescent="0.25">
      <c r="A2450" s="15"/>
    </row>
    <row r="2451" spans="1:1" x14ac:dyDescent="0.25">
      <c r="A2451" s="15"/>
    </row>
    <row r="2452" spans="1:1" x14ac:dyDescent="0.25">
      <c r="A2452" s="15"/>
    </row>
    <row r="2453" spans="1:1" x14ac:dyDescent="0.25">
      <c r="A2453" s="15"/>
    </row>
    <row r="2454" spans="1:1" x14ac:dyDescent="0.25">
      <c r="A2454" s="15"/>
    </row>
    <row r="2455" spans="1:1" x14ac:dyDescent="0.25">
      <c r="A2455" s="15"/>
    </row>
    <row r="2456" spans="1:1" x14ac:dyDescent="0.25">
      <c r="A2456" s="15"/>
    </row>
    <row r="2457" spans="1:1" x14ac:dyDescent="0.25">
      <c r="A2457" s="15"/>
    </row>
    <row r="2458" spans="1:1" x14ac:dyDescent="0.25">
      <c r="A2458" s="15"/>
    </row>
    <row r="2459" spans="1:1" x14ac:dyDescent="0.25">
      <c r="A2459" s="15"/>
    </row>
    <row r="2460" spans="1:1" x14ac:dyDescent="0.25">
      <c r="A2460" s="15"/>
    </row>
    <row r="2461" spans="1:1" x14ac:dyDescent="0.25">
      <c r="A2461" s="15"/>
    </row>
    <row r="2462" spans="1:1" x14ac:dyDescent="0.25">
      <c r="A2462" s="15"/>
    </row>
    <row r="2463" spans="1:1" x14ac:dyDescent="0.25">
      <c r="A2463" s="15"/>
    </row>
    <row r="2464" spans="1:1" x14ac:dyDescent="0.25">
      <c r="A2464" s="15"/>
    </row>
    <row r="2465" spans="1:1" x14ac:dyDescent="0.25">
      <c r="A2465" s="15"/>
    </row>
    <row r="2466" spans="1:1" x14ac:dyDescent="0.25">
      <c r="A2466" s="15"/>
    </row>
    <row r="2467" spans="1:1" x14ac:dyDescent="0.25">
      <c r="A2467" s="15"/>
    </row>
    <row r="2468" spans="1:1" x14ac:dyDescent="0.25">
      <c r="A2468" s="15"/>
    </row>
    <row r="2469" spans="1:1" x14ac:dyDescent="0.25">
      <c r="A2469" s="15"/>
    </row>
    <row r="2470" spans="1:1" x14ac:dyDescent="0.25">
      <c r="A2470" s="15"/>
    </row>
    <row r="2471" spans="1:1" x14ac:dyDescent="0.25">
      <c r="A2471" s="15"/>
    </row>
    <row r="2472" spans="1:1" x14ac:dyDescent="0.25">
      <c r="A2472" s="15"/>
    </row>
    <row r="2473" spans="1:1" x14ac:dyDescent="0.25">
      <c r="A2473" s="15"/>
    </row>
    <row r="2474" spans="1:1" x14ac:dyDescent="0.25">
      <c r="A2474" s="15"/>
    </row>
    <row r="2475" spans="1:1" x14ac:dyDescent="0.25">
      <c r="A2475" s="15"/>
    </row>
    <row r="2476" spans="1:1" x14ac:dyDescent="0.25">
      <c r="A2476" s="15"/>
    </row>
    <row r="2477" spans="1:1" x14ac:dyDescent="0.25">
      <c r="A2477" s="15"/>
    </row>
    <row r="2478" spans="1:1" x14ac:dyDescent="0.25">
      <c r="A2478" s="15"/>
    </row>
    <row r="2479" spans="1:1" x14ac:dyDescent="0.25">
      <c r="A2479" s="15"/>
    </row>
    <row r="2480" spans="1:1" x14ac:dyDescent="0.25">
      <c r="A2480" s="15"/>
    </row>
    <row r="2481" spans="1:1" x14ac:dyDescent="0.25">
      <c r="A2481" s="15"/>
    </row>
    <row r="2482" spans="1:1" x14ac:dyDescent="0.25">
      <c r="A2482" s="15"/>
    </row>
    <row r="2483" spans="1:1" x14ac:dyDescent="0.25">
      <c r="A2483" s="15"/>
    </row>
    <row r="2484" spans="1:1" x14ac:dyDescent="0.25">
      <c r="A2484" s="15"/>
    </row>
    <row r="2485" spans="1:1" x14ac:dyDescent="0.25">
      <c r="A2485" s="15"/>
    </row>
    <row r="2486" spans="1:1" x14ac:dyDescent="0.25">
      <c r="A2486" s="15"/>
    </row>
    <row r="2487" spans="1:1" x14ac:dyDescent="0.25">
      <c r="A2487" s="15"/>
    </row>
    <row r="2488" spans="1:1" x14ac:dyDescent="0.25">
      <c r="A2488" s="15"/>
    </row>
    <row r="2489" spans="1:1" x14ac:dyDescent="0.25">
      <c r="A2489" s="15"/>
    </row>
    <row r="2490" spans="1:1" x14ac:dyDescent="0.25">
      <c r="A2490" s="15"/>
    </row>
    <row r="2491" spans="1:1" x14ac:dyDescent="0.25">
      <c r="A2491" s="15"/>
    </row>
    <row r="2492" spans="1:1" x14ac:dyDescent="0.25">
      <c r="A2492" s="15"/>
    </row>
    <row r="2493" spans="1:1" x14ac:dyDescent="0.25">
      <c r="A2493" s="15"/>
    </row>
    <row r="2494" spans="1:1" x14ac:dyDescent="0.25">
      <c r="A2494" s="15"/>
    </row>
    <row r="2495" spans="1:1" x14ac:dyDescent="0.25">
      <c r="A2495" s="15"/>
    </row>
    <row r="2496" spans="1:1" x14ac:dyDescent="0.25">
      <c r="A2496" s="15"/>
    </row>
    <row r="2497" spans="1:1" x14ac:dyDescent="0.25">
      <c r="A2497" s="15"/>
    </row>
    <row r="2498" spans="1:1" x14ac:dyDescent="0.25">
      <c r="A2498" s="15"/>
    </row>
    <row r="2499" spans="1:1" x14ac:dyDescent="0.25">
      <c r="A2499" s="15"/>
    </row>
    <row r="2500" spans="1:1" x14ac:dyDescent="0.25">
      <c r="A2500" s="15"/>
    </row>
    <row r="2501" spans="1:1" x14ac:dyDescent="0.25">
      <c r="A2501" s="15"/>
    </row>
    <row r="2502" spans="1:1" x14ac:dyDescent="0.25">
      <c r="A2502" s="15"/>
    </row>
    <row r="2503" spans="1:1" x14ac:dyDescent="0.25">
      <c r="A2503" s="15"/>
    </row>
    <row r="2504" spans="1:1" x14ac:dyDescent="0.25">
      <c r="A2504" s="15"/>
    </row>
    <row r="2505" spans="1:1" x14ac:dyDescent="0.25">
      <c r="A2505" s="15"/>
    </row>
    <row r="2506" spans="1:1" x14ac:dyDescent="0.25">
      <c r="A2506" s="15"/>
    </row>
    <row r="2507" spans="1:1" x14ac:dyDescent="0.25">
      <c r="A2507" s="15"/>
    </row>
    <row r="2508" spans="1:1" x14ac:dyDescent="0.25">
      <c r="A2508" s="15"/>
    </row>
    <row r="2509" spans="1:1" x14ac:dyDescent="0.25">
      <c r="A2509" s="15"/>
    </row>
    <row r="2510" spans="1:1" x14ac:dyDescent="0.25">
      <c r="A2510" s="15"/>
    </row>
    <row r="2511" spans="1:1" x14ac:dyDescent="0.25">
      <c r="A2511" s="15"/>
    </row>
    <row r="2512" spans="1:1" x14ac:dyDescent="0.25">
      <c r="A2512" s="15"/>
    </row>
    <row r="2513" spans="1:1" x14ac:dyDescent="0.25">
      <c r="A2513" s="15"/>
    </row>
    <row r="2514" spans="1:1" x14ac:dyDescent="0.25">
      <c r="A2514" s="15"/>
    </row>
    <row r="2515" spans="1:1" x14ac:dyDescent="0.25">
      <c r="A2515" s="15"/>
    </row>
    <row r="2516" spans="1:1" x14ac:dyDescent="0.25">
      <c r="A2516" s="15"/>
    </row>
    <row r="2517" spans="1:1" x14ac:dyDescent="0.25">
      <c r="A2517" s="15"/>
    </row>
    <row r="2518" spans="1:1" x14ac:dyDescent="0.25">
      <c r="A2518" s="15"/>
    </row>
    <row r="2519" spans="1:1" x14ac:dyDescent="0.25">
      <c r="A2519" s="15"/>
    </row>
    <row r="2520" spans="1:1" x14ac:dyDescent="0.25">
      <c r="A2520" s="15"/>
    </row>
    <row r="2521" spans="1:1" x14ac:dyDescent="0.25">
      <c r="A2521" s="15"/>
    </row>
    <row r="2522" spans="1:1" x14ac:dyDescent="0.25">
      <c r="A2522" s="15"/>
    </row>
    <row r="2523" spans="1:1" x14ac:dyDescent="0.25">
      <c r="A2523" s="15"/>
    </row>
    <row r="2524" spans="1:1" x14ac:dyDescent="0.25">
      <c r="A2524" s="15"/>
    </row>
    <row r="2525" spans="1:1" x14ac:dyDescent="0.25">
      <c r="A2525" s="15"/>
    </row>
    <row r="2526" spans="1:1" x14ac:dyDescent="0.25">
      <c r="A2526" s="15"/>
    </row>
    <row r="2527" spans="1:1" x14ac:dyDescent="0.25">
      <c r="A2527" s="15"/>
    </row>
    <row r="2528" spans="1:1" x14ac:dyDescent="0.25">
      <c r="A2528" s="15"/>
    </row>
    <row r="2529" spans="1:1" x14ac:dyDescent="0.25">
      <c r="A2529" s="15"/>
    </row>
    <row r="2530" spans="1:1" x14ac:dyDescent="0.25">
      <c r="A2530" s="15"/>
    </row>
    <row r="2531" spans="1:1" x14ac:dyDescent="0.25">
      <c r="A2531" s="15"/>
    </row>
    <row r="2532" spans="1:1" x14ac:dyDescent="0.25">
      <c r="A2532" s="15"/>
    </row>
    <row r="2533" spans="1:1" x14ac:dyDescent="0.25">
      <c r="A2533" s="15"/>
    </row>
    <row r="2534" spans="1:1" x14ac:dyDescent="0.25">
      <c r="A2534" s="15"/>
    </row>
    <row r="2535" spans="1:1" x14ac:dyDescent="0.25">
      <c r="A2535" s="15"/>
    </row>
    <row r="2536" spans="1:1" x14ac:dyDescent="0.25">
      <c r="A2536" s="15"/>
    </row>
    <row r="2537" spans="1:1" x14ac:dyDescent="0.25">
      <c r="A2537" s="15"/>
    </row>
    <row r="2538" spans="1:1" x14ac:dyDescent="0.25">
      <c r="A2538" s="15"/>
    </row>
    <row r="2539" spans="1:1" x14ac:dyDescent="0.25">
      <c r="A2539" s="15"/>
    </row>
    <row r="2540" spans="1:1" x14ac:dyDescent="0.25">
      <c r="A2540" s="15"/>
    </row>
    <row r="2541" spans="1:1" x14ac:dyDescent="0.25">
      <c r="A2541" s="15"/>
    </row>
    <row r="2542" spans="1:1" x14ac:dyDescent="0.25">
      <c r="A2542" s="15"/>
    </row>
    <row r="2543" spans="1:1" x14ac:dyDescent="0.25">
      <c r="A2543" s="15"/>
    </row>
    <row r="2544" spans="1:1" x14ac:dyDescent="0.25">
      <c r="A2544" s="15"/>
    </row>
    <row r="2545" spans="1:1" x14ac:dyDescent="0.25">
      <c r="A2545" s="15"/>
    </row>
    <row r="2546" spans="1:1" x14ac:dyDescent="0.25">
      <c r="A2546" s="15"/>
    </row>
    <row r="2547" spans="1:1" x14ac:dyDescent="0.25">
      <c r="A2547" s="15"/>
    </row>
    <row r="2548" spans="1:1" x14ac:dyDescent="0.25">
      <c r="A2548" s="15"/>
    </row>
    <row r="2549" spans="1:1" x14ac:dyDescent="0.25">
      <c r="A2549" s="15"/>
    </row>
    <row r="2550" spans="1:1" x14ac:dyDescent="0.25">
      <c r="A2550" s="15"/>
    </row>
    <row r="2551" spans="1:1" x14ac:dyDescent="0.25">
      <c r="A2551" s="15"/>
    </row>
    <row r="2552" spans="1:1" x14ac:dyDescent="0.25">
      <c r="A2552" s="15"/>
    </row>
    <row r="2553" spans="1:1" x14ac:dyDescent="0.25">
      <c r="A2553" s="15"/>
    </row>
    <row r="2554" spans="1:1" x14ac:dyDescent="0.25">
      <c r="A2554" s="15"/>
    </row>
    <row r="2555" spans="1:1" x14ac:dyDescent="0.25">
      <c r="A2555" s="15"/>
    </row>
    <row r="2556" spans="1:1" x14ac:dyDescent="0.25">
      <c r="A2556" s="15"/>
    </row>
    <row r="2557" spans="1:1" x14ac:dyDescent="0.25">
      <c r="A2557" s="15"/>
    </row>
    <row r="2558" spans="1:1" x14ac:dyDescent="0.25">
      <c r="A2558" s="15"/>
    </row>
    <row r="2559" spans="1:1" x14ac:dyDescent="0.25">
      <c r="A2559" s="15"/>
    </row>
    <row r="2560" spans="1:1" x14ac:dyDescent="0.25">
      <c r="A2560" s="15"/>
    </row>
    <row r="2561" spans="1:1" x14ac:dyDescent="0.25">
      <c r="A2561" s="15"/>
    </row>
    <row r="2562" spans="1:1" x14ac:dyDescent="0.25">
      <c r="A2562" s="15"/>
    </row>
    <row r="2563" spans="1:1" x14ac:dyDescent="0.25">
      <c r="A2563" s="15"/>
    </row>
    <row r="2564" spans="1:1" x14ac:dyDescent="0.25">
      <c r="A2564" s="15"/>
    </row>
    <row r="2565" spans="1:1" x14ac:dyDescent="0.25">
      <c r="A2565" s="15"/>
    </row>
    <row r="2566" spans="1:1" x14ac:dyDescent="0.25">
      <c r="A2566" s="15"/>
    </row>
    <row r="2567" spans="1:1" x14ac:dyDescent="0.25">
      <c r="A2567" s="15"/>
    </row>
    <row r="2568" spans="1:1" x14ac:dyDescent="0.25">
      <c r="A2568" s="15"/>
    </row>
    <row r="2569" spans="1:1" x14ac:dyDescent="0.25">
      <c r="A2569" s="15"/>
    </row>
    <row r="2570" spans="1:1" x14ac:dyDescent="0.25">
      <c r="A2570" s="15"/>
    </row>
    <row r="2571" spans="1:1" x14ac:dyDescent="0.25">
      <c r="A2571" s="15"/>
    </row>
    <row r="2572" spans="1:1" x14ac:dyDescent="0.25">
      <c r="A2572" s="15"/>
    </row>
    <row r="2573" spans="1:1" x14ac:dyDescent="0.25">
      <c r="A2573" s="15"/>
    </row>
    <row r="2574" spans="1:1" x14ac:dyDescent="0.25">
      <c r="A2574" s="15"/>
    </row>
    <row r="2575" spans="1:1" x14ac:dyDescent="0.25">
      <c r="A2575" s="15"/>
    </row>
    <row r="2576" spans="1:1" x14ac:dyDescent="0.25">
      <c r="A2576" s="15"/>
    </row>
    <row r="2577" spans="1:1" x14ac:dyDescent="0.25">
      <c r="A2577" s="15"/>
    </row>
    <row r="2578" spans="1:1" x14ac:dyDescent="0.25">
      <c r="A2578" s="15"/>
    </row>
    <row r="2579" spans="1:1" x14ac:dyDescent="0.25">
      <c r="A2579" s="15"/>
    </row>
    <row r="2580" spans="1:1" x14ac:dyDescent="0.25">
      <c r="A2580" s="15"/>
    </row>
    <row r="2581" spans="1:1" x14ac:dyDescent="0.25">
      <c r="A2581" s="15"/>
    </row>
    <row r="2582" spans="1:1" x14ac:dyDescent="0.25">
      <c r="A2582" s="15"/>
    </row>
    <row r="2583" spans="1:1" x14ac:dyDescent="0.25">
      <c r="A2583" s="15"/>
    </row>
    <row r="2584" spans="1:1" x14ac:dyDescent="0.25">
      <c r="A2584" s="15"/>
    </row>
    <row r="2585" spans="1:1" x14ac:dyDescent="0.25">
      <c r="A2585" s="15"/>
    </row>
    <row r="2586" spans="1:1" x14ac:dyDescent="0.25">
      <c r="A2586" s="15"/>
    </row>
    <row r="2587" spans="1:1" x14ac:dyDescent="0.25">
      <c r="A2587" s="15"/>
    </row>
    <row r="2588" spans="1:1" x14ac:dyDescent="0.25">
      <c r="A2588" s="15"/>
    </row>
    <row r="2589" spans="1:1" x14ac:dyDescent="0.25">
      <c r="A2589" s="15"/>
    </row>
    <row r="2590" spans="1:1" x14ac:dyDescent="0.25">
      <c r="A2590" s="15"/>
    </row>
    <row r="2591" spans="1:1" x14ac:dyDescent="0.25">
      <c r="A2591" s="15"/>
    </row>
    <row r="2592" spans="1:1" x14ac:dyDescent="0.25">
      <c r="A2592" s="15"/>
    </row>
    <row r="2593" spans="1:1" x14ac:dyDescent="0.25">
      <c r="A2593" s="15"/>
    </row>
    <row r="2594" spans="1:1" x14ac:dyDescent="0.25">
      <c r="A2594" s="15"/>
    </row>
    <row r="2595" spans="1:1" x14ac:dyDescent="0.25">
      <c r="A2595" s="15"/>
    </row>
    <row r="2596" spans="1:1" x14ac:dyDescent="0.25">
      <c r="A2596" s="15"/>
    </row>
    <row r="2597" spans="1:1" x14ac:dyDescent="0.25">
      <c r="A2597" s="15"/>
    </row>
    <row r="2598" spans="1:1" x14ac:dyDescent="0.25">
      <c r="A2598" s="15"/>
    </row>
    <row r="2599" spans="1:1" x14ac:dyDescent="0.25">
      <c r="A2599" s="15"/>
    </row>
    <row r="2600" spans="1:1" x14ac:dyDescent="0.25">
      <c r="A2600" s="15"/>
    </row>
    <row r="2601" spans="1:1" x14ac:dyDescent="0.25">
      <c r="A2601" s="15"/>
    </row>
    <row r="2602" spans="1:1" x14ac:dyDescent="0.25">
      <c r="A2602" s="15"/>
    </row>
    <row r="2603" spans="1:1" x14ac:dyDescent="0.25">
      <c r="A2603" s="15"/>
    </row>
    <row r="2604" spans="1:1" x14ac:dyDescent="0.25">
      <c r="A2604" s="15"/>
    </row>
    <row r="2605" spans="1:1" x14ac:dyDescent="0.25">
      <c r="A2605" s="15"/>
    </row>
    <row r="2606" spans="1:1" x14ac:dyDescent="0.25">
      <c r="A2606" s="15"/>
    </row>
    <row r="2607" spans="1:1" x14ac:dyDescent="0.25">
      <c r="A2607" s="15"/>
    </row>
    <row r="2608" spans="1:1" x14ac:dyDescent="0.25">
      <c r="A2608" s="15"/>
    </row>
    <row r="2609" spans="1:1" x14ac:dyDescent="0.25">
      <c r="A2609" s="15"/>
    </row>
    <row r="2610" spans="1:1" x14ac:dyDescent="0.25">
      <c r="A2610" s="15"/>
    </row>
    <row r="2611" spans="1:1" x14ac:dyDescent="0.25">
      <c r="A2611" s="15"/>
    </row>
    <row r="2612" spans="1:1" x14ac:dyDescent="0.25">
      <c r="A2612" s="15"/>
    </row>
    <row r="2613" spans="1:1" x14ac:dyDescent="0.25">
      <c r="A2613" s="15"/>
    </row>
    <row r="2614" spans="1:1" x14ac:dyDescent="0.25">
      <c r="A2614" s="15"/>
    </row>
    <row r="2615" spans="1:1" x14ac:dyDescent="0.25">
      <c r="A2615" s="15"/>
    </row>
    <row r="2616" spans="1:1" x14ac:dyDescent="0.25">
      <c r="A2616" s="15"/>
    </row>
    <row r="2617" spans="1:1" x14ac:dyDescent="0.25">
      <c r="A2617" s="15"/>
    </row>
    <row r="2618" spans="1:1" x14ac:dyDescent="0.25">
      <c r="A2618" s="15"/>
    </row>
    <row r="2619" spans="1:1" x14ac:dyDescent="0.25">
      <c r="A2619" s="15"/>
    </row>
    <row r="2620" spans="1:1" x14ac:dyDescent="0.25">
      <c r="A2620" s="15"/>
    </row>
    <row r="2621" spans="1:1" x14ac:dyDescent="0.25">
      <c r="A2621" s="15"/>
    </row>
    <row r="2622" spans="1:1" x14ac:dyDescent="0.25">
      <c r="A2622" s="15"/>
    </row>
    <row r="2623" spans="1:1" x14ac:dyDescent="0.25">
      <c r="A2623" s="15"/>
    </row>
    <row r="2624" spans="1:1" x14ac:dyDescent="0.25">
      <c r="A2624" s="15"/>
    </row>
    <row r="2625" spans="1:1" x14ac:dyDescent="0.25">
      <c r="A2625" s="15"/>
    </row>
    <row r="2626" spans="1:1" x14ac:dyDescent="0.25">
      <c r="A2626" s="15"/>
    </row>
    <row r="2627" spans="1:1" x14ac:dyDescent="0.25">
      <c r="A2627" s="15"/>
    </row>
    <row r="2628" spans="1:1" x14ac:dyDescent="0.25">
      <c r="A2628" s="15"/>
    </row>
    <row r="2629" spans="1:1" x14ac:dyDescent="0.25">
      <c r="A2629" s="15"/>
    </row>
    <row r="2630" spans="1:1" x14ac:dyDescent="0.25">
      <c r="A2630" s="15"/>
    </row>
    <row r="2631" spans="1:1" x14ac:dyDescent="0.25">
      <c r="A2631" s="15"/>
    </row>
    <row r="2632" spans="1:1" x14ac:dyDescent="0.25">
      <c r="A2632" s="15"/>
    </row>
    <row r="2633" spans="1:1" x14ac:dyDescent="0.25">
      <c r="A2633" s="15"/>
    </row>
    <row r="2634" spans="1:1" x14ac:dyDescent="0.25">
      <c r="A2634" s="15"/>
    </row>
    <row r="2635" spans="1:1" x14ac:dyDescent="0.25">
      <c r="A2635" s="15"/>
    </row>
    <row r="2636" spans="1:1" x14ac:dyDescent="0.25">
      <c r="A2636" s="15"/>
    </row>
    <row r="2637" spans="1:1" x14ac:dyDescent="0.25">
      <c r="A2637" s="15"/>
    </row>
    <row r="2638" spans="1:1" x14ac:dyDescent="0.25">
      <c r="A2638" s="15"/>
    </row>
    <row r="2639" spans="1:1" x14ac:dyDescent="0.25">
      <c r="A2639" s="15"/>
    </row>
    <row r="2640" spans="1:1" x14ac:dyDescent="0.25">
      <c r="A2640" s="15"/>
    </row>
    <row r="2641" spans="1:1" x14ac:dyDescent="0.25">
      <c r="A2641" s="15"/>
    </row>
    <row r="2642" spans="1:1" x14ac:dyDescent="0.25">
      <c r="A2642" s="15"/>
    </row>
    <row r="2643" spans="1:1" x14ac:dyDescent="0.25">
      <c r="A2643" s="15"/>
    </row>
    <row r="2644" spans="1:1" x14ac:dyDescent="0.25">
      <c r="A2644" s="15"/>
    </row>
    <row r="2645" spans="1:1" x14ac:dyDescent="0.25">
      <c r="A2645" s="15"/>
    </row>
    <row r="2646" spans="1:1" x14ac:dyDescent="0.25">
      <c r="A2646" s="15"/>
    </row>
    <row r="2647" spans="1:1" x14ac:dyDescent="0.25">
      <c r="A2647" s="15"/>
    </row>
    <row r="2648" spans="1:1" x14ac:dyDescent="0.25">
      <c r="A2648" s="15"/>
    </row>
    <row r="2649" spans="1:1" x14ac:dyDescent="0.25">
      <c r="A2649" s="15"/>
    </row>
    <row r="2650" spans="1:1" x14ac:dyDescent="0.25">
      <c r="A2650" s="15"/>
    </row>
    <row r="2651" spans="1:1" x14ac:dyDescent="0.25">
      <c r="A2651" s="15"/>
    </row>
    <row r="2652" spans="1:1" x14ac:dyDescent="0.25">
      <c r="A2652" s="15"/>
    </row>
    <row r="2653" spans="1:1" x14ac:dyDescent="0.25">
      <c r="A2653" s="15"/>
    </row>
    <row r="2654" spans="1:1" x14ac:dyDescent="0.25">
      <c r="A2654" s="15"/>
    </row>
    <row r="2655" spans="1:1" x14ac:dyDescent="0.25">
      <c r="A2655" s="15"/>
    </row>
    <row r="2656" spans="1:1" x14ac:dyDescent="0.25">
      <c r="A2656" s="15"/>
    </row>
    <row r="2657" spans="1:1" x14ac:dyDescent="0.25">
      <c r="A2657" s="15"/>
    </row>
    <row r="2658" spans="1:1" x14ac:dyDescent="0.25">
      <c r="A2658" s="15"/>
    </row>
    <row r="2659" spans="1:1" x14ac:dyDescent="0.25">
      <c r="A2659" s="15"/>
    </row>
    <row r="2660" spans="1:1" x14ac:dyDescent="0.25">
      <c r="A2660" s="15"/>
    </row>
    <row r="2661" spans="1:1" x14ac:dyDescent="0.25">
      <c r="A2661" s="15"/>
    </row>
    <row r="2662" spans="1:1" x14ac:dyDescent="0.25">
      <c r="A2662" s="15"/>
    </row>
    <row r="2663" spans="1:1" x14ac:dyDescent="0.25">
      <c r="A2663" s="15"/>
    </row>
    <row r="2664" spans="1:1" x14ac:dyDescent="0.25">
      <c r="A2664" s="15"/>
    </row>
    <row r="2665" spans="1:1" x14ac:dyDescent="0.25">
      <c r="A2665" s="15"/>
    </row>
    <row r="2666" spans="1:1" x14ac:dyDescent="0.25">
      <c r="A2666" s="15"/>
    </row>
    <row r="2667" spans="1:1" x14ac:dyDescent="0.25">
      <c r="A2667" s="15"/>
    </row>
    <row r="2668" spans="1:1" x14ac:dyDescent="0.25">
      <c r="A2668" s="15"/>
    </row>
    <row r="2669" spans="1:1" x14ac:dyDescent="0.25">
      <c r="A2669" s="15"/>
    </row>
    <row r="2670" spans="1:1" x14ac:dyDescent="0.25">
      <c r="A2670" s="15"/>
    </row>
    <row r="2671" spans="1:1" x14ac:dyDescent="0.25">
      <c r="A2671" s="15"/>
    </row>
    <row r="2672" spans="1:1" x14ac:dyDescent="0.25">
      <c r="A2672" s="15"/>
    </row>
    <row r="2673" spans="1:1" x14ac:dyDescent="0.25">
      <c r="A2673" s="15"/>
    </row>
    <row r="2674" spans="1:1" x14ac:dyDescent="0.25">
      <c r="A2674" s="15"/>
    </row>
    <row r="2675" spans="1:1" x14ac:dyDescent="0.25">
      <c r="A2675" s="15"/>
    </row>
    <row r="2676" spans="1:1" x14ac:dyDescent="0.25">
      <c r="A2676" s="15"/>
    </row>
    <row r="2677" spans="1:1" x14ac:dyDescent="0.25">
      <c r="A2677" s="15"/>
    </row>
    <row r="2678" spans="1:1" x14ac:dyDescent="0.25">
      <c r="A2678" s="15"/>
    </row>
    <row r="2679" spans="1:1" x14ac:dyDescent="0.25">
      <c r="A2679" s="15"/>
    </row>
    <row r="2680" spans="1:1" x14ac:dyDescent="0.25">
      <c r="A2680" s="15"/>
    </row>
    <row r="2681" spans="1:1" x14ac:dyDescent="0.25">
      <c r="A2681" s="15"/>
    </row>
    <row r="2682" spans="1:1" x14ac:dyDescent="0.25">
      <c r="A2682" s="15"/>
    </row>
    <row r="2683" spans="1:1" x14ac:dyDescent="0.25">
      <c r="A2683" s="15"/>
    </row>
    <row r="2684" spans="1:1" x14ac:dyDescent="0.25">
      <c r="A2684" s="15"/>
    </row>
    <row r="2685" spans="1:1" x14ac:dyDescent="0.25">
      <c r="A2685" s="15"/>
    </row>
    <row r="2686" spans="1:1" x14ac:dyDescent="0.25">
      <c r="A2686" s="15"/>
    </row>
    <row r="2687" spans="1:1" x14ac:dyDescent="0.25">
      <c r="A2687" s="15"/>
    </row>
    <row r="2688" spans="1:1" x14ac:dyDescent="0.25">
      <c r="A2688" s="15"/>
    </row>
    <row r="2689" spans="1:1" x14ac:dyDescent="0.25">
      <c r="A2689" s="15"/>
    </row>
    <row r="2690" spans="1:1" x14ac:dyDescent="0.25">
      <c r="A2690" s="15"/>
    </row>
    <row r="2691" spans="1:1" x14ac:dyDescent="0.25">
      <c r="A2691" s="15"/>
    </row>
    <row r="2692" spans="1:1" x14ac:dyDescent="0.25">
      <c r="A2692" s="15"/>
    </row>
    <row r="2693" spans="1:1" x14ac:dyDescent="0.25">
      <c r="A2693" s="15"/>
    </row>
    <row r="2694" spans="1:1" x14ac:dyDescent="0.25">
      <c r="A2694" s="15"/>
    </row>
    <row r="2695" spans="1:1" x14ac:dyDescent="0.25">
      <c r="A2695" s="15"/>
    </row>
    <row r="2696" spans="1:1" x14ac:dyDescent="0.25">
      <c r="A2696" s="15"/>
    </row>
    <row r="2697" spans="1:1" x14ac:dyDescent="0.25">
      <c r="A2697" s="15"/>
    </row>
    <row r="2698" spans="1:1" x14ac:dyDescent="0.25">
      <c r="A2698" s="15"/>
    </row>
    <row r="2699" spans="1:1" x14ac:dyDescent="0.25">
      <c r="A2699" s="15"/>
    </row>
    <row r="2700" spans="1:1" x14ac:dyDescent="0.25">
      <c r="A2700" s="15"/>
    </row>
    <row r="2701" spans="1:1" x14ac:dyDescent="0.25">
      <c r="A2701" s="15"/>
    </row>
    <row r="2702" spans="1:1" x14ac:dyDescent="0.25">
      <c r="A2702" s="15"/>
    </row>
    <row r="2703" spans="1:1" x14ac:dyDescent="0.25">
      <c r="A2703" s="15"/>
    </row>
    <row r="2704" spans="1:1" x14ac:dyDescent="0.25">
      <c r="A2704" s="15"/>
    </row>
    <row r="2705" spans="1:1" x14ac:dyDescent="0.25">
      <c r="A2705" s="15"/>
    </row>
    <row r="2706" spans="1:1" x14ac:dyDescent="0.25">
      <c r="A2706" s="15"/>
    </row>
    <row r="2707" spans="1:1" x14ac:dyDescent="0.25">
      <c r="A2707" s="15"/>
    </row>
    <row r="2708" spans="1:1" x14ac:dyDescent="0.25">
      <c r="A2708" s="15"/>
    </row>
    <row r="2709" spans="1:1" x14ac:dyDescent="0.25">
      <c r="A2709" s="15"/>
    </row>
    <row r="2710" spans="1:1" x14ac:dyDescent="0.25">
      <c r="A2710" s="15"/>
    </row>
    <row r="2711" spans="1:1" x14ac:dyDescent="0.25">
      <c r="A2711" s="15"/>
    </row>
    <row r="2712" spans="1:1" x14ac:dyDescent="0.25">
      <c r="A2712" s="15"/>
    </row>
    <row r="2713" spans="1:1" x14ac:dyDescent="0.25">
      <c r="A2713" s="15"/>
    </row>
    <row r="2714" spans="1:1" x14ac:dyDescent="0.25">
      <c r="A2714" s="15"/>
    </row>
    <row r="2715" spans="1:1" x14ac:dyDescent="0.25">
      <c r="A2715" s="15"/>
    </row>
    <row r="2716" spans="1:1" x14ac:dyDescent="0.25">
      <c r="A2716" s="15"/>
    </row>
    <row r="2717" spans="1:1" x14ac:dyDescent="0.25">
      <c r="A2717" s="15"/>
    </row>
    <row r="2718" spans="1:1" x14ac:dyDescent="0.25">
      <c r="A2718" s="15"/>
    </row>
    <row r="2719" spans="1:1" x14ac:dyDescent="0.25">
      <c r="A2719" s="15"/>
    </row>
    <row r="2720" spans="1:1" x14ac:dyDescent="0.25">
      <c r="A2720" s="15"/>
    </row>
    <row r="2721" spans="1:1" x14ac:dyDescent="0.25">
      <c r="A2721" s="15"/>
    </row>
    <row r="2722" spans="1:1" x14ac:dyDescent="0.25">
      <c r="A2722" s="15"/>
    </row>
    <row r="2723" spans="1:1" x14ac:dyDescent="0.25">
      <c r="A2723" s="15"/>
    </row>
    <row r="2724" spans="1:1" x14ac:dyDescent="0.25">
      <c r="A2724" s="15"/>
    </row>
    <row r="2725" spans="1:1" x14ac:dyDescent="0.25">
      <c r="A2725" s="15"/>
    </row>
    <row r="2726" spans="1:1" x14ac:dyDescent="0.25">
      <c r="A2726" s="15"/>
    </row>
    <row r="2727" spans="1:1" x14ac:dyDescent="0.25">
      <c r="A2727" s="15"/>
    </row>
    <row r="2728" spans="1:1" x14ac:dyDescent="0.25">
      <c r="A2728" s="15"/>
    </row>
    <row r="2729" spans="1:1" x14ac:dyDescent="0.25">
      <c r="A2729" s="15"/>
    </row>
    <row r="2730" spans="1:1" x14ac:dyDescent="0.25">
      <c r="A2730" s="15"/>
    </row>
    <row r="2731" spans="1:1" x14ac:dyDescent="0.25">
      <c r="A2731" s="15"/>
    </row>
    <row r="2732" spans="1:1" x14ac:dyDescent="0.25">
      <c r="A2732" s="15"/>
    </row>
    <row r="2733" spans="1:1" x14ac:dyDescent="0.25">
      <c r="A2733" s="15"/>
    </row>
    <row r="2734" spans="1:1" x14ac:dyDescent="0.25">
      <c r="A2734" s="15"/>
    </row>
    <row r="2735" spans="1:1" x14ac:dyDescent="0.25">
      <c r="A2735" s="15"/>
    </row>
    <row r="2736" spans="1:1" x14ac:dyDescent="0.25">
      <c r="A2736" s="15"/>
    </row>
    <row r="2737" spans="1:1" x14ac:dyDescent="0.25">
      <c r="A2737" s="15"/>
    </row>
    <row r="2738" spans="1:1" x14ac:dyDescent="0.25">
      <c r="A2738" s="15"/>
    </row>
    <row r="2739" spans="1:1" x14ac:dyDescent="0.25">
      <c r="A2739" s="15"/>
    </row>
    <row r="2740" spans="1:1" x14ac:dyDescent="0.25">
      <c r="A2740" s="15"/>
    </row>
    <row r="2741" spans="1:1" x14ac:dyDescent="0.25">
      <c r="A2741" s="15"/>
    </row>
    <row r="2742" spans="1:1" x14ac:dyDescent="0.25">
      <c r="A2742" s="15"/>
    </row>
    <row r="2743" spans="1:1" x14ac:dyDescent="0.25">
      <c r="A2743" s="15"/>
    </row>
    <row r="2744" spans="1:1" s="14" customFormat="1" x14ac:dyDescent="0.25">
      <c r="A2744" s="32"/>
    </row>
    <row r="2745" spans="1:1" x14ac:dyDescent="0.25">
      <c r="A2745" s="15"/>
    </row>
    <row r="2746" spans="1:1" x14ac:dyDescent="0.25">
      <c r="A2746" s="15"/>
    </row>
    <row r="2747" spans="1:1" s="14" customFormat="1" x14ac:dyDescent="0.25">
      <c r="A2747" s="32"/>
    </row>
    <row r="2748" spans="1:1" x14ac:dyDescent="0.25">
      <c r="A2748" s="15"/>
    </row>
    <row r="2749" spans="1:1" x14ac:dyDescent="0.25">
      <c r="A2749" s="15"/>
    </row>
    <row r="2750" spans="1:1" x14ac:dyDescent="0.25">
      <c r="A2750" s="15"/>
    </row>
    <row r="2751" spans="1:1" x14ac:dyDescent="0.25">
      <c r="A2751" s="15"/>
    </row>
    <row r="2752" spans="1:1" x14ac:dyDescent="0.25">
      <c r="A2752" s="15"/>
    </row>
    <row r="2753" spans="1:1" x14ac:dyDescent="0.25">
      <c r="A2753" s="15"/>
    </row>
    <row r="2754" spans="1:1" x14ac:dyDescent="0.25">
      <c r="A2754" s="15"/>
    </row>
    <row r="2755" spans="1:1" x14ac:dyDescent="0.25">
      <c r="A2755" s="15"/>
    </row>
    <row r="2756" spans="1:1" x14ac:dyDescent="0.25">
      <c r="A2756" s="15"/>
    </row>
    <row r="2757" spans="1:1" x14ac:dyDescent="0.25">
      <c r="A2757" s="15"/>
    </row>
    <row r="2758" spans="1:1" x14ac:dyDescent="0.25">
      <c r="A2758" s="15"/>
    </row>
    <row r="2759" spans="1:1" x14ac:dyDescent="0.25">
      <c r="A2759" s="15"/>
    </row>
    <row r="2760" spans="1:1" x14ac:dyDescent="0.25">
      <c r="A2760" s="15"/>
    </row>
    <row r="2761" spans="1:1" x14ac:dyDescent="0.25">
      <c r="A2761" s="15"/>
    </row>
    <row r="2762" spans="1:1" x14ac:dyDescent="0.25">
      <c r="A2762" s="15"/>
    </row>
    <row r="2763" spans="1:1" x14ac:dyDescent="0.25">
      <c r="A2763" s="15"/>
    </row>
    <row r="2764" spans="1:1" x14ac:dyDescent="0.25">
      <c r="A2764" s="15"/>
    </row>
    <row r="2765" spans="1:1" x14ac:dyDescent="0.25">
      <c r="A2765" s="15"/>
    </row>
    <row r="2766" spans="1:1" x14ac:dyDescent="0.25">
      <c r="A2766" s="15"/>
    </row>
    <row r="2767" spans="1:1" x14ac:dyDescent="0.25">
      <c r="A2767" s="15"/>
    </row>
    <row r="2768" spans="1:1" x14ac:dyDescent="0.25">
      <c r="A2768" s="15"/>
    </row>
    <row r="2769" spans="1:1" x14ac:dyDescent="0.25">
      <c r="A2769" s="15"/>
    </row>
    <row r="2770" spans="1:1" x14ac:dyDescent="0.25">
      <c r="A2770" s="15"/>
    </row>
    <row r="2771" spans="1:1" x14ac:dyDescent="0.25">
      <c r="A2771" s="15"/>
    </row>
    <row r="2772" spans="1:1" x14ac:dyDescent="0.25">
      <c r="A2772" s="15"/>
    </row>
    <row r="2773" spans="1:1" x14ac:dyDescent="0.25">
      <c r="A2773" s="15"/>
    </row>
    <row r="2774" spans="1:1" x14ac:dyDescent="0.25">
      <c r="A2774" s="15"/>
    </row>
    <row r="2775" spans="1:1" x14ac:dyDescent="0.25">
      <c r="A2775" s="15"/>
    </row>
    <row r="2776" spans="1:1" x14ac:dyDescent="0.25">
      <c r="A2776" s="15"/>
    </row>
    <row r="2777" spans="1:1" x14ac:dyDescent="0.25">
      <c r="A2777" s="15"/>
    </row>
    <row r="2778" spans="1:1" x14ac:dyDescent="0.25">
      <c r="A2778" s="15"/>
    </row>
    <row r="2779" spans="1:1" x14ac:dyDescent="0.25">
      <c r="A2779" s="15"/>
    </row>
    <row r="2780" spans="1:1" x14ac:dyDescent="0.25">
      <c r="A2780" s="15"/>
    </row>
    <row r="2781" spans="1:1" x14ac:dyDescent="0.25">
      <c r="A2781" s="15"/>
    </row>
    <row r="2782" spans="1:1" x14ac:dyDescent="0.25">
      <c r="A2782" s="15"/>
    </row>
    <row r="2783" spans="1:1" x14ac:dyDescent="0.25">
      <c r="A2783" s="15"/>
    </row>
    <row r="2784" spans="1:1" x14ac:dyDescent="0.25">
      <c r="A2784" s="15"/>
    </row>
    <row r="2785" spans="1:1" x14ac:dyDescent="0.25">
      <c r="A2785" s="15"/>
    </row>
    <row r="2786" spans="1:1" x14ac:dyDescent="0.25">
      <c r="A2786" s="15"/>
    </row>
    <row r="2787" spans="1:1" x14ac:dyDescent="0.25">
      <c r="A2787" s="15"/>
    </row>
    <row r="2788" spans="1:1" x14ac:dyDescent="0.25">
      <c r="A2788" s="15"/>
    </row>
    <row r="2789" spans="1:1" x14ac:dyDescent="0.25">
      <c r="A2789" s="15"/>
    </row>
    <row r="2790" spans="1:1" x14ac:dyDescent="0.25">
      <c r="A2790" s="15"/>
    </row>
    <row r="2791" spans="1:1" x14ac:dyDescent="0.25">
      <c r="A2791" s="15"/>
    </row>
    <row r="2792" spans="1:1" x14ac:dyDescent="0.25">
      <c r="A2792" s="15"/>
    </row>
    <row r="2793" spans="1:1" x14ac:dyDescent="0.25">
      <c r="A2793" s="15"/>
    </row>
    <row r="2794" spans="1:1" x14ac:dyDescent="0.25">
      <c r="A2794" s="15"/>
    </row>
    <row r="2795" spans="1:1" x14ac:dyDescent="0.25">
      <c r="A2795" s="15"/>
    </row>
    <row r="2796" spans="1:1" x14ac:dyDescent="0.25">
      <c r="A2796" s="15"/>
    </row>
    <row r="2797" spans="1:1" x14ac:dyDescent="0.25">
      <c r="A2797" s="15"/>
    </row>
    <row r="2798" spans="1:1" x14ac:dyDescent="0.25">
      <c r="A2798" s="15"/>
    </row>
    <row r="2799" spans="1:1" x14ac:dyDescent="0.25">
      <c r="A2799" s="15"/>
    </row>
    <row r="2800" spans="1:1" x14ac:dyDescent="0.25">
      <c r="A2800" s="15"/>
    </row>
    <row r="2801" spans="1:1" x14ac:dyDescent="0.25">
      <c r="A2801" s="15"/>
    </row>
    <row r="2802" spans="1:1" x14ac:dyDescent="0.25">
      <c r="A2802" s="15"/>
    </row>
    <row r="2803" spans="1:1" x14ac:dyDescent="0.25">
      <c r="A2803" s="15"/>
    </row>
    <row r="2804" spans="1:1" x14ac:dyDescent="0.25">
      <c r="A2804" s="15"/>
    </row>
    <row r="2805" spans="1:1" x14ac:dyDescent="0.25">
      <c r="A2805" s="15"/>
    </row>
    <row r="2806" spans="1:1" x14ac:dyDescent="0.25">
      <c r="A2806" s="15"/>
    </row>
    <row r="2807" spans="1:1" x14ac:dyDescent="0.25">
      <c r="A2807" s="15"/>
    </row>
    <row r="2808" spans="1:1" x14ac:dyDescent="0.25">
      <c r="A2808" s="15"/>
    </row>
    <row r="2809" spans="1:1" x14ac:dyDescent="0.25">
      <c r="A2809" s="15"/>
    </row>
    <row r="2810" spans="1:1" x14ac:dyDescent="0.25">
      <c r="A2810" s="15"/>
    </row>
    <row r="2811" spans="1:1" x14ac:dyDescent="0.25">
      <c r="A2811" s="15"/>
    </row>
    <row r="2812" spans="1:1" x14ac:dyDescent="0.25">
      <c r="A2812" s="15"/>
    </row>
    <row r="2813" spans="1:1" x14ac:dyDescent="0.25">
      <c r="A2813" s="15"/>
    </row>
    <row r="2814" spans="1:1" x14ac:dyDescent="0.25">
      <c r="A2814" s="15"/>
    </row>
    <row r="2815" spans="1:1" x14ac:dyDescent="0.25">
      <c r="A2815" s="15"/>
    </row>
    <row r="2816" spans="1:1" x14ac:dyDescent="0.25">
      <c r="A2816" s="15"/>
    </row>
    <row r="2817" spans="1:1" x14ac:dyDescent="0.25">
      <c r="A2817" s="15"/>
    </row>
    <row r="2818" spans="1:1" x14ac:dyDescent="0.25">
      <c r="A2818" s="15"/>
    </row>
    <row r="2819" spans="1:1" x14ac:dyDescent="0.25">
      <c r="A2819" s="15"/>
    </row>
    <row r="2820" spans="1:1" x14ac:dyDescent="0.25">
      <c r="A2820" s="15"/>
    </row>
    <row r="2821" spans="1:1" x14ac:dyDescent="0.25">
      <c r="A2821" s="15"/>
    </row>
    <row r="2822" spans="1:1" x14ac:dyDescent="0.25">
      <c r="A2822" s="15"/>
    </row>
    <row r="2823" spans="1:1" x14ac:dyDescent="0.25">
      <c r="A2823" s="15"/>
    </row>
    <row r="2824" spans="1:1" x14ac:dyDescent="0.25">
      <c r="A2824" s="15"/>
    </row>
    <row r="2825" spans="1:1" x14ac:dyDescent="0.25">
      <c r="A2825" s="15"/>
    </row>
    <row r="2826" spans="1:1" x14ac:dyDescent="0.25">
      <c r="A2826" s="15"/>
    </row>
    <row r="2827" spans="1:1" x14ac:dyDescent="0.25">
      <c r="A2827" s="15"/>
    </row>
    <row r="2828" spans="1:1" x14ac:dyDescent="0.25">
      <c r="A2828" s="15"/>
    </row>
    <row r="2829" spans="1:1" x14ac:dyDescent="0.25">
      <c r="A2829" s="15"/>
    </row>
    <row r="2830" spans="1:1" x14ac:dyDescent="0.25">
      <c r="A2830" s="15"/>
    </row>
    <row r="2831" spans="1:1" x14ac:dyDescent="0.25">
      <c r="A2831" s="15"/>
    </row>
    <row r="2832" spans="1:1" x14ac:dyDescent="0.25">
      <c r="A2832" s="15"/>
    </row>
    <row r="2833" spans="1:1" x14ac:dyDescent="0.25">
      <c r="A2833" s="15"/>
    </row>
    <row r="2834" spans="1:1" x14ac:dyDescent="0.25">
      <c r="A2834" s="15"/>
    </row>
    <row r="2835" spans="1:1" x14ac:dyDescent="0.25">
      <c r="A2835" s="15"/>
    </row>
    <row r="2836" spans="1:1" x14ac:dyDescent="0.25">
      <c r="A2836" s="15"/>
    </row>
    <row r="2837" spans="1:1" x14ac:dyDescent="0.25">
      <c r="A2837" s="15"/>
    </row>
    <row r="2838" spans="1:1" x14ac:dyDescent="0.25">
      <c r="A2838" s="15"/>
    </row>
    <row r="2839" spans="1:1" x14ac:dyDescent="0.25">
      <c r="A2839" s="15"/>
    </row>
    <row r="2840" spans="1:1" x14ac:dyDescent="0.25">
      <c r="A2840" s="15"/>
    </row>
    <row r="2841" spans="1:1" x14ac:dyDescent="0.25">
      <c r="A2841" s="15"/>
    </row>
    <row r="2842" spans="1:1" x14ac:dyDescent="0.25">
      <c r="A2842" s="15"/>
    </row>
    <row r="2843" spans="1:1" x14ac:dyDescent="0.25">
      <c r="A2843" s="15"/>
    </row>
    <row r="2844" spans="1:1" x14ac:dyDescent="0.25">
      <c r="A2844" s="15"/>
    </row>
    <row r="2845" spans="1:1" x14ac:dyDescent="0.25">
      <c r="A2845" s="15"/>
    </row>
    <row r="2846" spans="1:1" x14ac:dyDescent="0.25">
      <c r="A2846" s="15"/>
    </row>
    <row r="2847" spans="1:1" x14ac:dyDescent="0.25">
      <c r="A2847" s="15"/>
    </row>
    <row r="2848" spans="1:1" x14ac:dyDescent="0.25">
      <c r="A2848" s="15"/>
    </row>
    <row r="2849" spans="1:1" x14ac:dyDescent="0.25">
      <c r="A2849" s="15"/>
    </row>
    <row r="2850" spans="1:1" x14ac:dyDescent="0.25">
      <c r="A2850" s="15"/>
    </row>
    <row r="2851" spans="1:1" x14ac:dyDescent="0.25">
      <c r="A2851" s="15"/>
    </row>
    <row r="2852" spans="1:1" x14ac:dyDescent="0.25">
      <c r="A2852" s="15"/>
    </row>
    <row r="2853" spans="1:1" x14ac:dyDescent="0.25">
      <c r="A2853" s="15"/>
    </row>
    <row r="2854" spans="1:1" x14ac:dyDescent="0.25">
      <c r="A2854" s="15"/>
    </row>
    <row r="2855" spans="1:1" x14ac:dyDescent="0.25">
      <c r="A2855" s="15"/>
    </row>
    <row r="2856" spans="1:1" x14ac:dyDescent="0.25">
      <c r="A2856" s="15"/>
    </row>
    <row r="2857" spans="1:1" x14ac:dyDescent="0.25">
      <c r="A2857" s="15"/>
    </row>
    <row r="2858" spans="1:1" x14ac:dyDescent="0.25">
      <c r="A2858" s="15"/>
    </row>
    <row r="2859" spans="1:1" x14ac:dyDescent="0.25">
      <c r="A2859" s="15"/>
    </row>
    <row r="2860" spans="1:1" x14ac:dyDescent="0.25">
      <c r="A2860" s="15"/>
    </row>
    <row r="2861" spans="1:1" x14ac:dyDescent="0.25">
      <c r="A2861" s="15"/>
    </row>
    <row r="2862" spans="1:1" x14ac:dyDescent="0.25">
      <c r="A2862" s="15"/>
    </row>
    <row r="2863" spans="1:1" x14ac:dyDescent="0.25">
      <c r="A2863" s="15"/>
    </row>
    <row r="2864" spans="1:1" x14ac:dyDescent="0.25">
      <c r="A2864" s="15"/>
    </row>
    <row r="2865" spans="1:1" x14ac:dyDescent="0.25">
      <c r="A2865" s="15"/>
    </row>
    <row r="2866" spans="1:1" x14ac:dyDescent="0.25">
      <c r="A2866" s="15"/>
    </row>
    <row r="2867" spans="1:1" x14ac:dyDescent="0.25">
      <c r="A2867" s="15"/>
    </row>
    <row r="2868" spans="1:1" x14ac:dyDescent="0.25">
      <c r="A2868" s="15"/>
    </row>
    <row r="2869" spans="1:1" x14ac:dyDescent="0.25">
      <c r="A2869" s="15"/>
    </row>
    <row r="2870" spans="1:1" x14ac:dyDescent="0.25">
      <c r="A2870" s="15"/>
    </row>
    <row r="2871" spans="1:1" x14ac:dyDescent="0.25">
      <c r="A2871" s="15"/>
    </row>
    <row r="2872" spans="1:1" x14ac:dyDescent="0.25">
      <c r="A2872" s="15"/>
    </row>
    <row r="2873" spans="1:1" x14ac:dyDescent="0.25">
      <c r="A2873" s="15"/>
    </row>
    <row r="2874" spans="1:1" x14ac:dyDescent="0.25">
      <c r="A2874" s="15"/>
    </row>
    <row r="2875" spans="1:1" x14ac:dyDescent="0.25">
      <c r="A2875" s="15"/>
    </row>
    <row r="2876" spans="1:1" x14ac:dyDescent="0.25">
      <c r="A2876" s="15"/>
    </row>
    <row r="2877" spans="1:1" x14ac:dyDescent="0.25">
      <c r="A2877" s="15"/>
    </row>
    <row r="2878" spans="1:1" x14ac:dyDescent="0.25">
      <c r="A2878" s="15"/>
    </row>
    <row r="2879" spans="1:1" x14ac:dyDescent="0.25">
      <c r="A2879" s="15"/>
    </row>
    <row r="2880" spans="1:1" x14ac:dyDescent="0.25">
      <c r="A2880" s="15"/>
    </row>
    <row r="2881" spans="1:1" x14ac:dyDescent="0.25">
      <c r="A2881" s="15"/>
    </row>
    <row r="2882" spans="1:1" x14ac:dyDescent="0.25">
      <c r="A2882" s="15"/>
    </row>
    <row r="2883" spans="1:1" x14ac:dyDescent="0.25">
      <c r="A2883" s="15"/>
    </row>
    <row r="2884" spans="1:1" x14ac:dyDescent="0.25">
      <c r="A2884" s="15"/>
    </row>
    <row r="2885" spans="1:1" x14ac:dyDescent="0.25">
      <c r="A2885" s="15"/>
    </row>
    <row r="2886" spans="1:1" x14ac:dyDescent="0.25">
      <c r="A2886" s="15"/>
    </row>
    <row r="2887" spans="1:1" x14ac:dyDescent="0.25">
      <c r="A2887" s="15"/>
    </row>
    <row r="2888" spans="1:1" x14ac:dyDescent="0.25">
      <c r="A2888" s="15"/>
    </row>
    <row r="2889" spans="1:1" x14ac:dyDescent="0.25">
      <c r="A2889" s="15"/>
    </row>
    <row r="2890" spans="1:1" x14ac:dyDescent="0.25">
      <c r="A2890" s="15"/>
    </row>
    <row r="2891" spans="1:1" x14ac:dyDescent="0.25">
      <c r="A2891" s="15"/>
    </row>
    <row r="2892" spans="1:1" x14ac:dyDescent="0.25">
      <c r="A2892" s="15"/>
    </row>
    <row r="2893" spans="1:1" x14ac:dyDescent="0.25">
      <c r="A2893" s="15"/>
    </row>
    <row r="2894" spans="1:1" x14ac:dyDescent="0.25">
      <c r="A2894" s="15"/>
    </row>
    <row r="2895" spans="1:1" x14ac:dyDescent="0.25">
      <c r="A2895" s="15"/>
    </row>
    <row r="2896" spans="1:1" x14ac:dyDescent="0.25">
      <c r="A2896" s="15"/>
    </row>
    <row r="2897" spans="1:1" x14ac:dyDescent="0.25">
      <c r="A2897" s="15"/>
    </row>
    <row r="2898" spans="1:1" x14ac:dyDescent="0.25">
      <c r="A2898" s="15"/>
    </row>
    <row r="2899" spans="1:1" x14ac:dyDescent="0.25">
      <c r="A2899" s="15"/>
    </row>
    <row r="2900" spans="1:1" x14ac:dyDescent="0.25">
      <c r="A2900" s="15"/>
    </row>
    <row r="2901" spans="1:1" x14ac:dyDescent="0.25">
      <c r="A2901" s="15"/>
    </row>
    <row r="2902" spans="1:1" x14ac:dyDescent="0.25">
      <c r="A2902" s="15"/>
    </row>
    <row r="2903" spans="1:1" x14ac:dyDescent="0.25">
      <c r="A2903" s="15"/>
    </row>
    <row r="2904" spans="1:1" x14ac:dyDescent="0.25">
      <c r="A2904" s="15"/>
    </row>
    <row r="2905" spans="1:1" x14ac:dyDescent="0.25">
      <c r="A2905" s="15"/>
    </row>
    <row r="2906" spans="1:1" x14ac:dyDescent="0.25">
      <c r="A2906" s="15"/>
    </row>
    <row r="2907" spans="1:1" x14ac:dyDescent="0.25">
      <c r="A2907" s="15"/>
    </row>
    <row r="2908" spans="1:1" x14ac:dyDescent="0.25">
      <c r="A2908" s="15"/>
    </row>
    <row r="2909" spans="1:1" x14ac:dyDescent="0.25">
      <c r="A2909" s="15"/>
    </row>
    <row r="2910" spans="1:1" x14ac:dyDescent="0.25">
      <c r="A2910" s="15"/>
    </row>
    <row r="2911" spans="1:1" x14ac:dyDescent="0.25">
      <c r="A2911" s="15"/>
    </row>
    <row r="2912" spans="1:1" x14ac:dyDescent="0.25">
      <c r="A2912" s="15"/>
    </row>
    <row r="2913" spans="1:1" x14ac:dyDescent="0.25">
      <c r="A2913" s="15"/>
    </row>
    <row r="2914" spans="1:1" x14ac:dyDescent="0.25">
      <c r="A2914" s="15"/>
    </row>
    <row r="2915" spans="1:1" x14ac:dyDescent="0.25">
      <c r="A2915" s="15"/>
    </row>
    <row r="2916" spans="1:1" x14ac:dyDescent="0.25">
      <c r="A2916" s="15"/>
    </row>
    <row r="2917" spans="1:1" x14ac:dyDescent="0.25">
      <c r="A2917" s="15"/>
    </row>
    <row r="2918" spans="1:1" x14ac:dyDescent="0.25">
      <c r="A2918" s="15"/>
    </row>
    <row r="2919" spans="1:1" x14ac:dyDescent="0.25">
      <c r="A2919" s="15"/>
    </row>
    <row r="2920" spans="1:1" x14ac:dyDescent="0.25">
      <c r="A2920" s="15"/>
    </row>
    <row r="2921" spans="1:1" x14ac:dyDescent="0.25">
      <c r="A2921" s="15"/>
    </row>
    <row r="2922" spans="1:1" x14ac:dyDescent="0.25">
      <c r="A2922" s="15"/>
    </row>
    <row r="2923" spans="1:1" x14ac:dyDescent="0.25">
      <c r="A2923" s="15"/>
    </row>
    <row r="2924" spans="1:1" x14ac:dyDescent="0.25">
      <c r="A2924" s="15"/>
    </row>
    <row r="2925" spans="1:1" x14ac:dyDescent="0.25">
      <c r="A2925" s="15"/>
    </row>
    <row r="2926" spans="1:1" x14ac:dyDescent="0.25">
      <c r="A2926" s="15"/>
    </row>
    <row r="2927" spans="1:1" x14ac:dyDescent="0.25">
      <c r="A2927" s="15"/>
    </row>
    <row r="2928" spans="1:1" x14ac:dyDescent="0.25">
      <c r="A2928" s="15"/>
    </row>
    <row r="2929" spans="1:1" x14ac:dyDescent="0.25">
      <c r="A2929" s="15"/>
    </row>
    <row r="2930" spans="1:1" x14ac:dyDescent="0.25">
      <c r="A2930" s="15"/>
    </row>
    <row r="2931" spans="1:1" x14ac:dyDescent="0.25">
      <c r="A2931" s="15"/>
    </row>
    <row r="2932" spans="1:1" x14ac:dyDescent="0.25">
      <c r="A2932" s="15"/>
    </row>
    <row r="2933" spans="1:1" x14ac:dyDescent="0.25">
      <c r="A2933" s="15"/>
    </row>
    <row r="2934" spans="1:1" x14ac:dyDescent="0.25">
      <c r="A2934" s="15"/>
    </row>
    <row r="2935" spans="1:1" x14ac:dyDescent="0.25">
      <c r="A2935" s="15"/>
    </row>
    <row r="2936" spans="1:1" x14ac:dyDescent="0.25">
      <c r="A2936" s="15"/>
    </row>
    <row r="2937" spans="1:1" x14ac:dyDescent="0.25">
      <c r="A2937" s="15"/>
    </row>
    <row r="2938" spans="1:1" x14ac:dyDescent="0.25">
      <c r="A2938" s="15"/>
    </row>
    <row r="2939" spans="1:1" x14ac:dyDescent="0.25">
      <c r="A2939" s="15"/>
    </row>
    <row r="2940" spans="1:1" x14ac:dyDescent="0.25">
      <c r="A2940" s="15"/>
    </row>
    <row r="2941" spans="1:1" x14ac:dyDescent="0.25">
      <c r="A2941" s="15"/>
    </row>
    <row r="2942" spans="1:1" x14ac:dyDescent="0.25">
      <c r="A2942" s="15"/>
    </row>
    <row r="2943" spans="1:1" x14ac:dyDescent="0.25">
      <c r="A2943" s="15"/>
    </row>
    <row r="2944" spans="1:1" x14ac:dyDescent="0.25">
      <c r="A2944" s="15"/>
    </row>
    <row r="2945" spans="1:1" x14ac:dyDescent="0.25">
      <c r="A2945" s="15"/>
    </row>
    <row r="2946" spans="1:1" x14ac:dyDescent="0.25">
      <c r="A2946" s="15"/>
    </row>
    <row r="2947" spans="1:1" x14ac:dyDescent="0.25">
      <c r="A2947" s="15"/>
    </row>
    <row r="2948" spans="1:1" x14ac:dyDescent="0.25">
      <c r="A2948" s="15"/>
    </row>
    <row r="2949" spans="1:1" x14ac:dyDescent="0.25">
      <c r="A2949" s="15"/>
    </row>
    <row r="2950" spans="1:1" x14ac:dyDescent="0.25">
      <c r="A2950" s="15"/>
    </row>
    <row r="2951" spans="1:1" x14ac:dyDescent="0.25">
      <c r="A2951" s="15"/>
    </row>
    <row r="2952" spans="1:1" x14ac:dyDescent="0.25">
      <c r="A2952" s="15"/>
    </row>
    <row r="2953" spans="1:1" x14ac:dyDescent="0.25">
      <c r="A2953" s="15"/>
    </row>
    <row r="2954" spans="1:1" x14ac:dyDescent="0.25">
      <c r="A2954" s="15"/>
    </row>
    <row r="2955" spans="1:1" x14ac:dyDescent="0.25">
      <c r="A2955" s="15"/>
    </row>
    <row r="2956" spans="1:1" x14ac:dyDescent="0.25">
      <c r="A2956" s="15"/>
    </row>
    <row r="2957" spans="1:1" x14ac:dyDescent="0.25">
      <c r="A2957" s="15"/>
    </row>
    <row r="2958" spans="1:1" x14ac:dyDescent="0.25">
      <c r="A2958" s="15"/>
    </row>
    <row r="2959" spans="1:1" x14ac:dyDescent="0.25">
      <c r="A2959" s="15"/>
    </row>
    <row r="2960" spans="1:1" x14ac:dyDescent="0.25">
      <c r="A2960" s="15"/>
    </row>
    <row r="2961" spans="1:1" x14ac:dyDescent="0.25">
      <c r="A2961" s="15"/>
    </row>
    <row r="2962" spans="1:1" x14ac:dyDescent="0.25">
      <c r="A2962" s="15"/>
    </row>
    <row r="2963" spans="1:1" x14ac:dyDescent="0.25">
      <c r="A2963" s="15"/>
    </row>
    <row r="2964" spans="1:1" x14ac:dyDescent="0.25">
      <c r="A2964" s="15"/>
    </row>
    <row r="2965" spans="1:1" x14ac:dyDescent="0.25">
      <c r="A2965" s="15"/>
    </row>
    <row r="2966" spans="1:1" x14ac:dyDescent="0.25">
      <c r="A2966" s="15"/>
    </row>
    <row r="2967" spans="1:1" x14ac:dyDescent="0.25">
      <c r="A2967" s="15"/>
    </row>
    <row r="2968" spans="1:1" x14ac:dyDescent="0.25">
      <c r="A2968" s="15"/>
    </row>
    <row r="2969" spans="1:1" x14ac:dyDescent="0.25">
      <c r="A2969" s="15"/>
    </row>
    <row r="2970" spans="1:1" s="10" customFormat="1" x14ac:dyDescent="0.25">
      <c r="A2970" s="16"/>
    </row>
    <row r="2971" spans="1:1" x14ac:dyDescent="0.25">
      <c r="A2971" s="15"/>
    </row>
    <row r="2972" spans="1:1" x14ac:dyDescent="0.25">
      <c r="A2972" s="15"/>
    </row>
    <row r="2973" spans="1:1" x14ac:dyDescent="0.25">
      <c r="A2973" s="15"/>
    </row>
    <row r="2974" spans="1:1" x14ac:dyDescent="0.25">
      <c r="A2974" s="15"/>
    </row>
    <row r="2975" spans="1:1" x14ac:dyDescent="0.25">
      <c r="A2975" s="15"/>
    </row>
    <row r="2976" spans="1:1" x14ac:dyDescent="0.25">
      <c r="A2976" s="15"/>
    </row>
    <row r="2977" spans="1:1" x14ac:dyDescent="0.25">
      <c r="A2977" s="15"/>
    </row>
    <row r="2978" spans="1:1" x14ac:dyDescent="0.25">
      <c r="A2978" s="15"/>
    </row>
    <row r="2979" spans="1:1" x14ac:dyDescent="0.25">
      <c r="A2979" s="15"/>
    </row>
    <row r="2980" spans="1:1" x14ac:dyDescent="0.25">
      <c r="A2980" s="15"/>
    </row>
    <row r="2981" spans="1:1" x14ac:dyDescent="0.25">
      <c r="A2981" s="15"/>
    </row>
    <row r="2982" spans="1:1" x14ac:dyDescent="0.25">
      <c r="A2982" s="15"/>
    </row>
    <row r="2983" spans="1:1" x14ac:dyDescent="0.25">
      <c r="A2983" s="15"/>
    </row>
    <row r="2984" spans="1:1" x14ac:dyDescent="0.25">
      <c r="A2984" s="15"/>
    </row>
    <row r="2985" spans="1:1" x14ac:dyDescent="0.25">
      <c r="A2985" s="15"/>
    </row>
    <row r="2986" spans="1:1" x14ac:dyDescent="0.25">
      <c r="A2986" s="15"/>
    </row>
    <row r="2987" spans="1:1" x14ac:dyDescent="0.25">
      <c r="A2987" s="15"/>
    </row>
    <row r="2988" spans="1:1" x14ac:dyDescent="0.25">
      <c r="A2988" s="15"/>
    </row>
    <row r="2989" spans="1:1" x14ac:dyDescent="0.25">
      <c r="A2989" s="15"/>
    </row>
    <row r="2990" spans="1:1" x14ac:dyDescent="0.25">
      <c r="A2990" s="15"/>
    </row>
    <row r="2991" spans="1:1" x14ac:dyDescent="0.25">
      <c r="A2991" s="15"/>
    </row>
    <row r="2992" spans="1:1" x14ac:dyDescent="0.25">
      <c r="A2992" s="15"/>
    </row>
    <row r="2993" spans="1:1" x14ac:dyDescent="0.25">
      <c r="A2993" s="15"/>
    </row>
    <row r="2994" spans="1:1" x14ac:dyDescent="0.25">
      <c r="A2994" s="15"/>
    </row>
    <row r="2995" spans="1:1" x14ac:dyDescent="0.25">
      <c r="A2995" s="15"/>
    </row>
    <row r="2996" spans="1:1" x14ac:dyDescent="0.25">
      <c r="A2996" s="15"/>
    </row>
    <row r="2997" spans="1:1" x14ac:dyDescent="0.25">
      <c r="A2997" s="15"/>
    </row>
    <row r="2998" spans="1:1" x14ac:dyDescent="0.25">
      <c r="A2998" s="15"/>
    </row>
    <row r="2999" spans="1:1" x14ac:dyDescent="0.25">
      <c r="A2999" s="15"/>
    </row>
    <row r="3000" spans="1:1" x14ac:dyDescent="0.25">
      <c r="A3000" s="15"/>
    </row>
    <row r="3001" spans="1:1" x14ac:dyDescent="0.25">
      <c r="A3001" s="15"/>
    </row>
    <row r="3002" spans="1:1" x14ac:dyDescent="0.25">
      <c r="A3002" s="15"/>
    </row>
    <row r="3003" spans="1:1" x14ac:dyDescent="0.25">
      <c r="A3003" s="15"/>
    </row>
    <row r="3004" spans="1:1" x14ac:dyDescent="0.25">
      <c r="A3004" s="15"/>
    </row>
    <row r="3005" spans="1:1" x14ac:dyDescent="0.25">
      <c r="A3005" s="15"/>
    </row>
    <row r="3006" spans="1:1" x14ac:dyDescent="0.25">
      <c r="A3006" s="15"/>
    </row>
    <row r="3007" spans="1:1" x14ac:dyDescent="0.25">
      <c r="A3007" s="15"/>
    </row>
    <row r="3008" spans="1:1" x14ac:dyDescent="0.25">
      <c r="A3008" s="15"/>
    </row>
    <row r="3009" spans="1:1" x14ac:dyDescent="0.25">
      <c r="A3009" s="15"/>
    </row>
    <row r="3010" spans="1:1" x14ac:dyDescent="0.25">
      <c r="A3010" s="15"/>
    </row>
    <row r="3011" spans="1:1" x14ac:dyDescent="0.25">
      <c r="A3011" s="15"/>
    </row>
    <row r="3012" spans="1:1" x14ac:dyDescent="0.25">
      <c r="A3012" s="15"/>
    </row>
    <row r="3013" spans="1:1" x14ac:dyDescent="0.25">
      <c r="A3013" s="15"/>
    </row>
    <row r="3014" spans="1:1" x14ac:dyDescent="0.25">
      <c r="A3014" s="15"/>
    </row>
    <row r="3015" spans="1:1" x14ac:dyDescent="0.25">
      <c r="A3015" s="15"/>
    </row>
    <row r="3016" spans="1:1" x14ac:dyDescent="0.25">
      <c r="A3016" s="15"/>
    </row>
    <row r="3017" spans="1:1" x14ac:dyDescent="0.25">
      <c r="A3017" s="15"/>
    </row>
    <row r="3018" spans="1:1" x14ac:dyDescent="0.25">
      <c r="A3018" s="15"/>
    </row>
    <row r="3019" spans="1:1" x14ac:dyDescent="0.25">
      <c r="A3019" s="15"/>
    </row>
    <row r="3020" spans="1:1" x14ac:dyDescent="0.25">
      <c r="A3020" s="15"/>
    </row>
    <row r="3021" spans="1:1" x14ac:dyDescent="0.25">
      <c r="A3021" s="15"/>
    </row>
    <row r="3022" spans="1:1" x14ac:dyDescent="0.25">
      <c r="A3022" s="15"/>
    </row>
    <row r="3023" spans="1:1" x14ac:dyDescent="0.25">
      <c r="A3023" s="15"/>
    </row>
    <row r="3024" spans="1:1" x14ac:dyDescent="0.25">
      <c r="A3024" s="15"/>
    </row>
    <row r="3025" spans="1:1" x14ac:dyDescent="0.25">
      <c r="A3025" s="15"/>
    </row>
    <row r="3026" spans="1:1" x14ac:dyDescent="0.25">
      <c r="A3026" s="15"/>
    </row>
    <row r="3027" spans="1:1" x14ac:dyDescent="0.25">
      <c r="A3027" s="15"/>
    </row>
    <row r="3028" spans="1:1" x14ac:dyDescent="0.25">
      <c r="A3028" s="15"/>
    </row>
    <row r="3029" spans="1:1" x14ac:dyDescent="0.25">
      <c r="A3029" s="15"/>
    </row>
    <row r="3030" spans="1:1" x14ac:dyDescent="0.25">
      <c r="A3030" s="15"/>
    </row>
    <row r="3031" spans="1:1" x14ac:dyDescent="0.25">
      <c r="A3031" s="15"/>
    </row>
    <row r="3032" spans="1:1" x14ac:dyDescent="0.25">
      <c r="A3032" s="15"/>
    </row>
    <row r="3033" spans="1:1" x14ac:dyDescent="0.25">
      <c r="A3033" s="15"/>
    </row>
    <row r="3034" spans="1:1" x14ac:dyDescent="0.25">
      <c r="A3034" s="15"/>
    </row>
    <row r="3035" spans="1:1" x14ac:dyDescent="0.25">
      <c r="A3035" s="15"/>
    </row>
    <row r="3036" spans="1:1" x14ac:dyDescent="0.25">
      <c r="A3036" s="15"/>
    </row>
    <row r="3037" spans="1:1" x14ac:dyDescent="0.25">
      <c r="A3037" s="15"/>
    </row>
    <row r="3038" spans="1:1" x14ac:dyDescent="0.25">
      <c r="A3038" s="15"/>
    </row>
    <row r="3039" spans="1:1" x14ac:dyDescent="0.25">
      <c r="A3039" s="15"/>
    </row>
    <row r="3040" spans="1:1" x14ac:dyDescent="0.25">
      <c r="A3040" s="15"/>
    </row>
    <row r="3041" spans="1:1" x14ac:dyDescent="0.25">
      <c r="A3041" s="15"/>
    </row>
    <row r="3042" spans="1:1" x14ac:dyDescent="0.25">
      <c r="A3042" s="15"/>
    </row>
    <row r="3043" spans="1:1" x14ac:dyDescent="0.25">
      <c r="A3043" s="15"/>
    </row>
    <row r="3044" spans="1:1" x14ac:dyDescent="0.25">
      <c r="A3044" s="15"/>
    </row>
    <row r="3045" spans="1:1" s="10" customFormat="1" x14ac:dyDescent="0.25">
      <c r="A3045" s="16"/>
    </row>
    <row r="3046" spans="1:1" x14ac:dyDescent="0.25">
      <c r="A3046" s="15"/>
    </row>
    <row r="3047" spans="1:1" x14ac:dyDescent="0.25">
      <c r="A3047" s="15"/>
    </row>
    <row r="3048" spans="1:1" x14ac:dyDescent="0.25">
      <c r="A3048" s="15"/>
    </row>
    <row r="3049" spans="1:1" x14ac:dyDescent="0.25">
      <c r="A3049" s="15"/>
    </row>
    <row r="3050" spans="1:1" x14ac:dyDescent="0.25">
      <c r="A3050" s="15"/>
    </row>
    <row r="3051" spans="1:1" x14ac:dyDescent="0.25">
      <c r="A3051" s="15"/>
    </row>
    <row r="3052" spans="1:1" x14ac:dyDescent="0.25">
      <c r="A3052" s="15"/>
    </row>
    <row r="3053" spans="1:1" x14ac:dyDescent="0.25">
      <c r="A3053" s="15"/>
    </row>
    <row r="3054" spans="1:1" x14ac:dyDescent="0.25">
      <c r="A3054" s="15"/>
    </row>
    <row r="3055" spans="1:1" x14ac:dyDescent="0.25">
      <c r="A3055" s="15"/>
    </row>
    <row r="3056" spans="1:1" x14ac:dyDescent="0.25">
      <c r="A3056" s="15"/>
    </row>
    <row r="3057" spans="1:1" x14ac:dyDescent="0.25">
      <c r="A3057" s="15"/>
    </row>
    <row r="3058" spans="1:1" x14ac:dyDescent="0.25">
      <c r="A3058" s="15"/>
    </row>
    <row r="3059" spans="1:1" x14ac:dyDescent="0.25">
      <c r="A3059" s="15"/>
    </row>
    <row r="3060" spans="1:1" x14ac:dyDescent="0.25">
      <c r="A3060" s="15"/>
    </row>
    <row r="3061" spans="1:1" s="10" customFormat="1" x14ac:dyDescent="0.25">
      <c r="A3061" s="16"/>
    </row>
    <row r="3062" spans="1:1" x14ac:dyDescent="0.25">
      <c r="A3062" s="15"/>
    </row>
    <row r="3063" spans="1:1" x14ac:dyDescent="0.25">
      <c r="A3063" s="15"/>
    </row>
    <row r="3064" spans="1:1" x14ac:dyDescent="0.25">
      <c r="A3064" s="15"/>
    </row>
    <row r="3065" spans="1:1" x14ac:dyDescent="0.25">
      <c r="A3065" s="15"/>
    </row>
    <row r="3066" spans="1:1" x14ac:dyDescent="0.25">
      <c r="A3066" s="15"/>
    </row>
    <row r="3067" spans="1:1" x14ac:dyDescent="0.25">
      <c r="A3067" s="15"/>
    </row>
    <row r="3068" spans="1:1" x14ac:dyDescent="0.25">
      <c r="A3068" s="15"/>
    </row>
    <row r="3069" spans="1:1" x14ac:dyDescent="0.25">
      <c r="A3069" s="15"/>
    </row>
    <row r="3070" spans="1:1" x14ac:dyDescent="0.25">
      <c r="A3070" s="15"/>
    </row>
    <row r="3071" spans="1:1" ht="25.5" customHeight="1" x14ac:dyDescent="0.25">
      <c r="A3071" s="15"/>
    </row>
    <row r="3072" spans="1:1" x14ac:dyDescent="0.25">
      <c r="A3072" s="15"/>
    </row>
    <row r="3073" spans="1:1" x14ac:dyDescent="0.25">
      <c r="A3073" s="15"/>
    </row>
    <row r="3074" spans="1:1" x14ac:dyDescent="0.25">
      <c r="A3074" s="15"/>
    </row>
    <row r="3075" spans="1:1" x14ac:dyDescent="0.25">
      <c r="A3075" s="15"/>
    </row>
    <row r="3076" spans="1:1" x14ac:dyDescent="0.25">
      <c r="A3076" s="15"/>
    </row>
    <row r="3077" spans="1:1" x14ac:dyDescent="0.25">
      <c r="A3077" s="15"/>
    </row>
    <row r="3078" spans="1:1" x14ac:dyDescent="0.25">
      <c r="A3078" s="15"/>
    </row>
    <row r="3079" spans="1:1" x14ac:dyDescent="0.25">
      <c r="A3079" s="15"/>
    </row>
    <row r="3080" spans="1:1" x14ac:dyDescent="0.25">
      <c r="A3080" s="15"/>
    </row>
    <row r="3081" spans="1:1" x14ac:dyDescent="0.25">
      <c r="A3081" s="15"/>
    </row>
    <row r="3082" spans="1:1" x14ac:dyDescent="0.25">
      <c r="A3082" s="15"/>
    </row>
    <row r="3083" spans="1:1" x14ac:dyDescent="0.25">
      <c r="A3083" s="15"/>
    </row>
    <row r="3084" spans="1:1" x14ac:dyDescent="0.25">
      <c r="A3084" s="15"/>
    </row>
    <row r="3085" spans="1:1" x14ac:dyDescent="0.25">
      <c r="A3085" s="15"/>
    </row>
    <row r="3086" spans="1:1" x14ac:dyDescent="0.25">
      <c r="A3086" s="15"/>
    </row>
    <row r="3087" spans="1:1" x14ac:dyDescent="0.25">
      <c r="A3087" s="15"/>
    </row>
    <row r="3088" spans="1:1" x14ac:dyDescent="0.25">
      <c r="A3088" s="15"/>
    </row>
    <row r="3089" spans="1:1" x14ac:dyDescent="0.25">
      <c r="A3089" s="15"/>
    </row>
    <row r="3090" spans="1:1" x14ac:dyDescent="0.25">
      <c r="A3090" s="15"/>
    </row>
    <row r="3091" spans="1:1" x14ac:dyDescent="0.25">
      <c r="A3091" s="15"/>
    </row>
    <row r="3092" spans="1:1" x14ac:dyDescent="0.25">
      <c r="A3092" s="15"/>
    </row>
    <row r="3093" spans="1:1" x14ac:dyDescent="0.25">
      <c r="A3093" s="15"/>
    </row>
    <row r="3094" spans="1:1" x14ac:dyDescent="0.25">
      <c r="A3094" s="15"/>
    </row>
    <row r="3095" spans="1:1" x14ac:dyDescent="0.25">
      <c r="A3095" s="15"/>
    </row>
    <row r="3096" spans="1:1" x14ac:dyDescent="0.25">
      <c r="A3096" s="15"/>
    </row>
    <row r="3097" spans="1:1" x14ac:dyDescent="0.25">
      <c r="A3097" s="15"/>
    </row>
    <row r="3098" spans="1:1" s="10" customFormat="1" x14ac:dyDescent="0.25">
      <c r="A3098" s="16"/>
    </row>
    <row r="3099" spans="1:1" x14ac:dyDescent="0.25">
      <c r="A3099" s="15"/>
    </row>
    <row r="3100" spans="1:1" x14ac:dyDescent="0.25">
      <c r="A3100" s="15"/>
    </row>
    <row r="3101" spans="1:1" x14ac:dyDescent="0.25">
      <c r="A3101" s="15"/>
    </row>
    <row r="3102" spans="1:1" x14ac:dyDescent="0.25">
      <c r="A3102" s="15"/>
    </row>
    <row r="3103" spans="1:1" x14ac:dyDescent="0.25">
      <c r="A3103" s="15"/>
    </row>
    <row r="3104" spans="1:1" x14ac:dyDescent="0.25">
      <c r="A3104" s="15"/>
    </row>
    <row r="3105" spans="1:1" x14ac:dyDescent="0.25">
      <c r="A3105" s="15"/>
    </row>
    <row r="3106" spans="1:1" x14ac:dyDescent="0.25">
      <c r="A3106" s="15"/>
    </row>
    <row r="3107" spans="1:1" x14ac:dyDescent="0.25">
      <c r="A3107" s="15"/>
    </row>
    <row r="3108" spans="1:1" x14ac:dyDescent="0.25">
      <c r="A3108" s="15"/>
    </row>
    <row r="3109" spans="1:1" x14ac:dyDescent="0.25">
      <c r="A3109" s="15"/>
    </row>
    <row r="3110" spans="1:1" x14ac:dyDescent="0.25">
      <c r="A3110" s="15"/>
    </row>
    <row r="3111" spans="1:1" x14ac:dyDescent="0.25">
      <c r="A3111" s="15"/>
    </row>
    <row r="3112" spans="1:1" x14ac:dyDescent="0.25">
      <c r="A3112" s="15"/>
    </row>
    <row r="3113" spans="1:1" x14ac:dyDescent="0.25">
      <c r="A3113" s="15"/>
    </row>
    <row r="3114" spans="1:1" x14ac:dyDescent="0.25">
      <c r="A3114" s="15"/>
    </row>
    <row r="3115" spans="1:1" x14ac:dyDescent="0.25">
      <c r="A3115" s="15"/>
    </row>
    <row r="3116" spans="1:1" x14ac:dyDescent="0.25">
      <c r="A3116" s="15"/>
    </row>
    <row r="3117" spans="1:1" x14ac:dyDescent="0.25">
      <c r="A3117" s="15"/>
    </row>
    <row r="3118" spans="1:1" x14ac:dyDescent="0.25">
      <c r="A3118" s="15"/>
    </row>
    <row r="3119" spans="1:1" x14ac:dyDescent="0.25">
      <c r="A3119" s="15"/>
    </row>
    <row r="3120" spans="1:1" x14ac:dyDescent="0.25">
      <c r="A3120" s="15"/>
    </row>
    <row r="3121" spans="1:1" x14ac:dyDescent="0.25">
      <c r="A3121" s="15"/>
    </row>
    <row r="3122" spans="1:1" x14ac:dyDescent="0.25">
      <c r="A3122" s="15"/>
    </row>
    <row r="3123" spans="1:1" x14ac:dyDescent="0.25">
      <c r="A3123" s="15"/>
    </row>
    <row r="3124" spans="1:1" x14ac:dyDescent="0.25">
      <c r="A3124" s="15"/>
    </row>
    <row r="3125" spans="1:1" x14ac:dyDescent="0.25">
      <c r="A3125" s="15"/>
    </row>
    <row r="3126" spans="1:1" x14ac:dyDescent="0.25">
      <c r="A3126" s="15"/>
    </row>
    <row r="3127" spans="1:1" x14ac:dyDescent="0.25">
      <c r="A3127" s="15"/>
    </row>
    <row r="3128" spans="1:1" x14ac:dyDescent="0.25">
      <c r="A3128" s="15"/>
    </row>
    <row r="3129" spans="1:1" x14ac:dyDescent="0.25">
      <c r="A3129" s="15"/>
    </row>
    <row r="3130" spans="1:1" s="10" customFormat="1" x14ac:dyDescent="0.25">
      <c r="A3130" s="16"/>
    </row>
    <row r="3131" spans="1:1" x14ac:dyDescent="0.25">
      <c r="A3131" s="15"/>
    </row>
    <row r="3132" spans="1:1" x14ac:dyDescent="0.25">
      <c r="A3132" s="15"/>
    </row>
    <row r="3133" spans="1:1" x14ac:dyDescent="0.25">
      <c r="A3133" s="15"/>
    </row>
    <row r="3134" spans="1:1" x14ac:dyDescent="0.25">
      <c r="A3134" s="15"/>
    </row>
    <row r="3135" spans="1:1" x14ac:dyDescent="0.25">
      <c r="A3135" s="15"/>
    </row>
    <row r="3136" spans="1:1" x14ac:dyDescent="0.25">
      <c r="A3136" s="15"/>
    </row>
    <row r="3137" spans="1:1" x14ac:dyDescent="0.25">
      <c r="A3137" s="15"/>
    </row>
    <row r="3138" spans="1:1" x14ac:dyDescent="0.25">
      <c r="A3138" s="15"/>
    </row>
    <row r="3139" spans="1:1" x14ac:dyDescent="0.25">
      <c r="A3139" s="15"/>
    </row>
    <row r="3140" spans="1:1" x14ac:dyDescent="0.25">
      <c r="A3140" s="15"/>
    </row>
    <row r="3141" spans="1:1" s="10" customFormat="1" x14ac:dyDescent="0.25">
      <c r="A3141" s="16"/>
    </row>
    <row r="3142" spans="1:1" x14ac:dyDescent="0.25">
      <c r="A3142" s="15"/>
    </row>
    <row r="3143" spans="1:1" x14ac:dyDescent="0.25">
      <c r="A3143" s="15"/>
    </row>
    <row r="3144" spans="1:1" x14ac:dyDescent="0.25">
      <c r="A3144" s="15"/>
    </row>
    <row r="3145" spans="1:1" x14ac:dyDescent="0.25">
      <c r="A3145" s="15"/>
    </row>
    <row r="3146" spans="1:1" x14ac:dyDescent="0.25">
      <c r="A3146" s="15"/>
    </row>
    <row r="3147" spans="1:1" x14ac:dyDescent="0.25">
      <c r="A3147" s="15"/>
    </row>
    <row r="3148" spans="1:1" x14ac:dyDescent="0.25">
      <c r="A3148" s="15"/>
    </row>
    <row r="3149" spans="1:1" x14ac:dyDescent="0.25">
      <c r="A3149" s="15"/>
    </row>
    <row r="3150" spans="1:1" x14ac:dyDescent="0.25">
      <c r="A3150" s="15"/>
    </row>
    <row r="3151" spans="1:1" x14ac:dyDescent="0.25">
      <c r="A3151" s="15"/>
    </row>
    <row r="3152" spans="1:1" s="10" customFormat="1" x14ac:dyDescent="0.25">
      <c r="A3152" s="16"/>
    </row>
    <row r="3153" spans="1:1" x14ac:dyDescent="0.25">
      <c r="A3153" s="15"/>
    </row>
    <row r="3154" spans="1:1" x14ac:dyDescent="0.25">
      <c r="A3154" s="15"/>
    </row>
    <row r="3155" spans="1:1" x14ac:dyDescent="0.25">
      <c r="A3155" s="15"/>
    </row>
    <row r="3156" spans="1:1" x14ac:dyDescent="0.25">
      <c r="A3156" s="15"/>
    </row>
    <row r="3157" spans="1:1" x14ac:dyDescent="0.25">
      <c r="A3157" s="15"/>
    </row>
    <row r="3158" spans="1:1" x14ac:dyDescent="0.25">
      <c r="A3158" s="15"/>
    </row>
    <row r="3159" spans="1:1" x14ac:dyDescent="0.25">
      <c r="A3159" s="15"/>
    </row>
    <row r="3160" spans="1:1" x14ac:dyDescent="0.25">
      <c r="A3160" s="15"/>
    </row>
    <row r="3161" spans="1:1" x14ac:dyDescent="0.25">
      <c r="A3161" s="15"/>
    </row>
    <row r="3162" spans="1:1" x14ac:dyDescent="0.25">
      <c r="A3162" s="15"/>
    </row>
    <row r="3163" spans="1:1" x14ac:dyDescent="0.25">
      <c r="A3163" s="15"/>
    </row>
    <row r="3164" spans="1:1" x14ac:dyDescent="0.25">
      <c r="A3164" s="15"/>
    </row>
    <row r="3165" spans="1:1" x14ac:dyDescent="0.25">
      <c r="A3165" s="15"/>
    </row>
    <row r="3166" spans="1:1" x14ac:dyDescent="0.25">
      <c r="A3166" s="15"/>
    </row>
    <row r="3167" spans="1:1" x14ac:dyDescent="0.25">
      <c r="A3167" s="15"/>
    </row>
    <row r="3168" spans="1:1" x14ac:dyDescent="0.25">
      <c r="A3168" s="15"/>
    </row>
    <row r="3169" spans="1:1" x14ac:dyDescent="0.25">
      <c r="A3169" s="15"/>
    </row>
    <row r="3170" spans="1:1" x14ac:dyDescent="0.25">
      <c r="A3170" s="15"/>
    </row>
    <row r="3171" spans="1:1" x14ac:dyDescent="0.25">
      <c r="A3171" s="15"/>
    </row>
    <row r="3172" spans="1:1" x14ac:dyDescent="0.25">
      <c r="A3172" s="15"/>
    </row>
    <row r="3173" spans="1:1" x14ac:dyDescent="0.25">
      <c r="A3173" s="15"/>
    </row>
    <row r="3174" spans="1:1" x14ac:dyDescent="0.25">
      <c r="A3174" s="15"/>
    </row>
    <row r="3175" spans="1:1" x14ac:dyDescent="0.25">
      <c r="A3175" s="15"/>
    </row>
    <row r="3176" spans="1:1" x14ac:dyDescent="0.25">
      <c r="A3176" s="15"/>
    </row>
    <row r="3177" spans="1:1" x14ac:dyDescent="0.25">
      <c r="A3177" s="15"/>
    </row>
    <row r="3178" spans="1:1" x14ac:dyDescent="0.25">
      <c r="A3178" s="15"/>
    </row>
    <row r="3179" spans="1:1" x14ac:dyDescent="0.25">
      <c r="A3179" s="15"/>
    </row>
    <row r="3180" spans="1:1" x14ac:dyDescent="0.25">
      <c r="A3180" s="15"/>
    </row>
    <row r="3181" spans="1:1" x14ac:dyDescent="0.25">
      <c r="A3181" s="15"/>
    </row>
    <row r="3182" spans="1:1" x14ac:dyDescent="0.25">
      <c r="A3182" s="15"/>
    </row>
    <row r="3183" spans="1:1" x14ac:dyDescent="0.25">
      <c r="A3183" s="15"/>
    </row>
    <row r="3184" spans="1:1" x14ac:dyDescent="0.25">
      <c r="A3184" s="15"/>
    </row>
    <row r="3185" spans="1:1" x14ac:dyDescent="0.25">
      <c r="A3185" s="15"/>
    </row>
    <row r="3186" spans="1:1" x14ac:dyDescent="0.25">
      <c r="A3186" s="15"/>
    </row>
    <row r="3187" spans="1:1" s="10" customFormat="1" x14ac:dyDescent="0.25">
      <c r="A3187" s="16"/>
    </row>
    <row r="3188" spans="1:1" x14ac:dyDescent="0.25">
      <c r="A3188" s="15"/>
    </row>
    <row r="3189" spans="1:1" x14ac:dyDescent="0.25">
      <c r="A3189" s="15"/>
    </row>
    <row r="3190" spans="1:1" x14ac:dyDescent="0.25">
      <c r="A3190" s="15"/>
    </row>
    <row r="3191" spans="1:1" x14ac:dyDescent="0.25">
      <c r="A3191" s="15"/>
    </row>
    <row r="3192" spans="1:1" x14ac:dyDescent="0.25">
      <c r="A3192" s="15"/>
    </row>
    <row r="3193" spans="1:1" x14ac:dyDescent="0.25">
      <c r="A3193" s="15"/>
    </row>
    <row r="3194" spans="1:1" x14ac:dyDescent="0.25">
      <c r="A3194" s="15"/>
    </row>
    <row r="3195" spans="1:1" x14ac:dyDescent="0.25">
      <c r="A3195" s="15"/>
    </row>
    <row r="3196" spans="1:1" x14ac:dyDescent="0.25">
      <c r="A3196" s="15"/>
    </row>
    <row r="3197" spans="1:1" s="10" customFormat="1" x14ac:dyDescent="0.25">
      <c r="A3197" s="16"/>
    </row>
    <row r="3198" spans="1:1" x14ac:dyDescent="0.25">
      <c r="A3198" s="15"/>
    </row>
    <row r="3199" spans="1:1" x14ac:dyDescent="0.25">
      <c r="A3199" s="15"/>
    </row>
    <row r="3200" spans="1:1" x14ac:dyDescent="0.25">
      <c r="A3200" s="15"/>
    </row>
    <row r="3201" spans="1:1" x14ac:dyDescent="0.25">
      <c r="A3201" s="15"/>
    </row>
    <row r="3202" spans="1:1" x14ac:dyDescent="0.25">
      <c r="A3202" s="15"/>
    </row>
    <row r="3203" spans="1:1" x14ac:dyDescent="0.25">
      <c r="A3203" s="15"/>
    </row>
    <row r="3204" spans="1:1" x14ac:dyDescent="0.25">
      <c r="A3204" s="15"/>
    </row>
    <row r="3205" spans="1:1" x14ac:dyDescent="0.25">
      <c r="A3205" s="15"/>
    </row>
    <row r="3206" spans="1:1" x14ac:dyDescent="0.25">
      <c r="A3206" s="15"/>
    </row>
    <row r="3207" spans="1:1" x14ac:dyDescent="0.25">
      <c r="A3207" s="15"/>
    </row>
    <row r="3208" spans="1:1" x14ac:dyDescent="0.25">
      <c r="A3208" s="15"/>
    </row>
    <row r="3209" spans="1:1" x14ac:dyDescent="0.25">
      <c r="A3209" s="15"/>
    </row>
    <row r="3210" spans="1:1" x14ac:dyDescent="0.25">
      <c r="A3210" s="15"/>
    </row>
    <row r="3211" spans="1:1" x14ac:dyDescent="0.25">
      <c r="A3211" s="15"/>
    </row>
    <row r="3212" spans="1:1" x14ac:dyDescent="0.25">
      <c r="A3212" s="15"/>
    </row>
    <row r="3213" spans="1:1" x14ac:dyDescent="0.25">
      <c r="A3213" s="15"/>
    </row>
    <row r="3214" spans="1:1" x14ac:dyDescent="0.25">
      <c r="A3214" s="15"/>
    </row>
    <row r="3215" spans="1:1" x14ac:dyDescent="0.25">
      <c r="A3215" s="15"/>
    </row>
    <row r="3216" spans="1:1" x14ac:dyDescent="0.25">
      <c r="A3216" s="15"/>
    </row>
    <row r="3217" spans="1:1" x14ac:dyDescent="0.25">
      <c r="A3217" s="15"/>
    </row>
    <row r="3218" spans="1:1" x14ac:dyDescent="0.25">
      <c r="A3218" s="15"/>
    </row>
    <row r="3219" spans="1:1" x14ac:dyDescent="0.25">
      <c r="A3219" s="15"/>
    </row>
    <row r="3220" spans="1:1" x14ac:dyDescent="0.25">
      <c r="A3220" s="15"/>
    </row>
    <row r="3221" spans="1:1" x14ac:dyDescent="0.25">
      <c r="A3221" s="15"/>
    </row>
    <row r="3222" spans="1:1" x14ac:dyDescent="0.25">
      <c r="A3222" s="15"/>
    </row>
    <row r="3223" spans="1:1" x14ac:dyDescent="0.25">
      <c r="A3223" s="15"/>
    </row>
    <row r="3224" spans="1:1" x14ac:dyDescent="0.25">
      <c r="A3224" s="15"/>
    </row>
    <row r="3225" spans="1:1" x14ac:dyDescent="0.25">
      <c r="A3225" s="15"/>
    </row>
    <row r="3226" spans="1:1" x14ac:dyDescent="0.25">
      <c r="A3226" s="15"/>
    </row>
    <row r="3227" spans="1:1" x14ac:dyDescent="0.25">
      <c r="A3227" s="15"/>
    </row>
    <row r="3228" spans="1:1" x14ac:dyDescent="0.25">
      <c r="A3228" s="15"/>
    </row>
    <row r="3229" spans="1:1" x14ac:dyDescent="0.25">
      <c r="A3229" s="15"/>
    </row>
    <row r="3230" spans="1:1" x14ac:dyDescent="0.25">
      <c r="A3230" s="15"/>
    </row>
    <row r="3231" spans="1:1" x14ac:dyDescent="0.25">
      <c r="A3231" s="15"/>
    </row>
    <row r="3232" spans="1:1" x14ac:dyDescent="0.25">
      <c r="A3232" s="15"/>
    </row>
    <row r="3233" spans="1:1" x14ac:dyDescent="0.25">
      <c r="A3233" s="15"/>
    </row>
    <row r="3234" spans="1:1" x14ac:dyDescent="0.25">
      <c r="A3234" s="15"/>
    </row>
    <row r="3235" spans="1:1" x14ac:dyDescent="0.25">
      <c r="A3235" s="15"/>
    </row>
    <row r="3236" spans="1:1" x14ac:dyDescent="0.25">
      <c r="A3236" s="15"/>
    </row>
    <row r="3237" spans="1:1" x14ac:dyDescent="0.25">
      <c r="A3237" s="15"/>
    </row>
    <row r="3238" spans="1:1" x14ac:dyDescent="0.25">
      <c r="A3238" s="15"/>
    </row>
    <row r="3239" spans="1:1" x14ac:dyDescent="0.25">
      <c r="A3239" s="15"/>
    </row>
    <row r="3240" spans="1:1" x14ac:dyDescent="0.25">
      <c r="A3240" s="15"/>
    </row>
    <row r="3241" spans="1:1" x14ac:dyDescent="0.25">
      <c r="A3241" s="15"/>
    </row>
    <row r="3242" spans="1:1" x14ac:dyDescent="0.25">
      <c r="A3242" s="15"/>
    </row>
    <row r="3243" spans="1:1" x14ac:dyDescent="0.25">
      <c r="A3243" s="15"/>
    </row>
    <row r="3244" spans="1:1" x14ac:dyDescent="0.25">
      <c r="A3244" s="15"/>
    </row>
    <row r="3245" spans="1:1" x14ac:dyDescent="0.25">
      <c r="A3245" s="15"/>
    </row>
    <row r="3246" spans="1:1" x14ac:dyDescent="0.25">
      <c r="A3246" s="15"/>
    </row>
    <row r="3247" spans="1:1" x14ac:dyDescent="0.25">
      <c r="A3247" s="15"/>
    </row>
    <row r="3248" spans="1:1" x14ac:dyDescent="0.25">
      <c r="A3248" s="15"/>
    </row>
    <row r="3249" spans="1:1" x14ac:dyDescent="0.25">
      <c r="A3249" s="15"/>
    </row>
    <row r="3250" spans="1:1" x14ac:dyDescent="0.25">
      <c r="A3250" s="15"/>
    </row>
    <row r="3251" spans="1:1" x14ac:dyDescent="0.25">
      <c r="A3251" s="15"/>
    </row>
    <row r="3252" spans="1:1" x14ac:dyDescent="0.25">
      <c r="A3252" s="15"/>
    </row>
    <row r="3253" spans="1:1" x14ac:dyDescent="0.25">
      <c r="A3253" s="15"/>
    </row>
    <row r="3254" spans="1:1" x14ac:dyDescent="0.25">
      <c r="A3254" s="15"/>
    </row>
    <row r="3255" spans="1:1" x14ac:dyDescent="0.25">
      <c r="A3255" s="15"/>
    </row>
    <row r="3256" spans="1:1" x14ac:dyDescent="0.25">
      <c r="A3256" s="15"/>
    </row>
    <row r="3257" spans="1:1" x14ac:dyDescent="0.25">
      <c r="A3257" s="15"/>
    </row>
    <row r="3258" spans="1:1" x14ac:dyDescent="0.25">
      <c r="A3258" s="15"/>
    </row>
    <row r="3259" spans="1:1" x14ac:dyDescent="0.25">
      <c r="A3259" s="15"/>
    </row>
    <row r="3260" spans="1:1" x14ac:dyDescent="0.25">
      <c r="A3260" s="15"/>
    </row>
    <row r="3261" spans="1:1" x14ac:dyDescent="0.25">
      <c r="A3261" s="15"/>
    </row>
    <row r="3262" spans="1:1" x14ac:dyDescent="0.25">
      <c r="A3262" s="15"/>
    </row>
    <row r="3263" spans="1:1" x14ac:dyDescent="0.25">
      <c r="A3263" s="15"/>
    </row>
    <row r="3264" spans="1:1" x14ac:dyDescent="0.25">
      <c r="A3264" s="15"/>
    </row>
    <row r="3265" spans="1:1" x14ac:dyDescent="0.25">
      <c r="A3265" s="15"/>
    </row>
    <row r="3266" spans="1:1" x14ac:dyDescent="0.25">
      <c r="A3266" s="15"/>
    </row>
    <row r="3267" spans="1:1" x14ac:dyDescent="0.25">
      <c r="A3267" s="15"/>
    </row>
    <row r="3268" spans="1:1" s="10" customFormat="1" x14ac:dyDescent="0.25">
      <c r="A3268" s="16"/>
    </row>
    <row r="3269" spans="1:1" x14ac:dyDescent="0.25">
      <c r="A3269" s="15"/>
    </row>
    <row r="3270" spans="1:1" x14ac:dyDescent="0.25">
      <c r="A3270" s="15"/>
    </row>
    <row r="3271" spans="1:1" x14ac:dyDescent="0.25">
      <c r="A3271" s="15"/>
    </row>
    <row r="3272" spans="1:1" x14ac:dyDescent="0.25">
      <c r="A3272" s="15"/>
    </row>
    <row r="3273" spans="1:1" x14ac:dyDescent="0.25">
      <c r="A3273" s="15"/>
    </row>
    <row r="3274" spans="1:1" x14ac:dyDescent="0.25">
      <c r="A3274" s="15"/>
    </row>
    <row r="3275" spans="1:1" x14ac:dyDescent="0.25">
      <c r="A3275" s="15"/>
    </row>
    <row r="3276" spans="1:1" x14ac:dyDescent="0.25">
      <c r="A3276" s="15"/>
    </row>
    <row r="3277" spans="1:1" x14ac:dyDescent="0.25">
      <c r="A3277" s="15"/>
    </row>
    <row r="3278" spans="1:1" x14ac:dyDescent="0.25">
      <c r="A3278" s="15"/>
    </row>
    <row r="3279" spans="1:1" x14ac:dyDescent="0.25">
      <c r="A3279" s="15"/>
    </row>
    <row r="3280" spans="1:1" x14ac:dyDescent="0.25">
      <c r="A3280" s="15"/>
    </row>
    <row r="3281" spans="1:1" x14ac:dyDescent="0.25">
      <c r="A3281" s="15"/>
    </row>
    <row r="3282" spans="1:1" x14ac:dyDescent="0.25">
      <c r="A3282" s="15"/>
    </row>
    <row r="3283" spans="1:1" x14ac:dyDescent="0.25">
      <c r="A3283" s="15"/>
    </row>
    <row r="3284" spans="1:1" x14ac:dyDescent="0.25">
      <c r="A3284" s="15"/>
    </row>
    <row r="3285" spans="1:1" x14ac:dyDescent="0.25">
      <c r="A3285" s="15"/>
    </row>
    <row r="3286" spans="1:1" x14ac:dyDescent="0.25">
      <c r="A3286" s="15"/>
    </row>
    <row r="3287" spans="1:1" x14ac:dyDescent="0.25">
      <c r="A3287" s="15"/>
    </row>
    <row r="3288" spans="1:1" x14ac:dyDescent="0.25">
      <c r="A3288" s="15"/>
    </row>
    <row r="3289" spans="1:1" x14ac:dyDescent="0.25">
      <c r="A3289" s="15"/>
    </row>
    <row r="3290" spans="1:1" x14ac:dyDescent="0.25">
      <c r="A3290" s="15"/>
    </row>
    <row r="3291" spans="1:1" x14ac:dyDescent="0.25">
      <c r="A3291" s="15"/>
    </row>
    <row r="3292" spans="1:1" x14ac:dyDescent="0.25">
      <c r="A3292" s="15"/>
    </row>
    <row r="3293" spans="1:1" x14ac:dyDescent="0.25">
      <c r="A3293" s="15"/>
    </row>
    <row r="3294" spans="1:1" s="10" customFormat="1" x14ac:dyDescent="0.25">
      <c r="A3294" s="16"/>
    </row>
    <row r="3295" spans="1:1" x14ac:dyDescent="0.25">
      <c r="A3295" s="15"/>
    </row>
    <row r="3296" spans="1:1" x14ac:dyDescent="0.25">
      <c r="A3296" s="15"/>
    </row>
    <row r="3297" spans="1:1" x14ac:dyDescent="0.25">
      <c r="A3297" s="15"/>
    </row>
    <row r="3298" spans="1:1" x14ac:dyDescent="0.25">
      <c r="A3298" s="15"/>
    </row>
    <row r="3299" spans="1:1" x14ac:dyDescent="0.25">
      <c r="A3299" s="15"/>
    </row>
    <row r="3300" spans="1:1" x14ac:dyDescent="0.25">
      <c r="A3300" s="15"/>
    </row>
    <row r="3301" spans="1:1" x14ac:dyDescent="0.25">
      <c r="A3301" s="15"/>
    </row>
    <row r="3302" spans="1:1" x14ac:dyDescent="0.25">
      <c r="A3302" s="15"/>
    </row>
    <row r="3303" spans="1:1" x14ac:dyDescent="0.25">
      <c r="A3303" s="15"/>
    </row>
    <row r="3304" spans="1:1" x14ac:dyDescent="0.25">
      <c r="A3304" s="15"/>
    </row>
    <row r="3305" spans="1:1" x14ac:dyDescent="0.25">
      <c r="A3305" s="15"/>
    </row>
    <row r="3306" spans="1:1" x14ac:dyDescent="0.25">
      <c r="A3306" s="15"/>
    </row>
    <row r="3307" spans="1:1" x14ac:dyDescent="0.25">
      <c r="A3307" s="15"/>
    </row>
    <row r="3308" spans="1:1" x14ac:dyDescent="0.25">
      <c r="A3308" s="15"/>
    </row>
    <row r="3309" spans="1:1" x14ac:dyDescent="0.25">
      <c r="A3309" s="15"/>
    </row>
    <row r="3310" spans="1:1" x14ac:dyDescent="0.25">
      <c r="A3310" s="15"/>
    </row>
    <row r="3311" spans="1:1" x14ac:dyDescent="0.25">
      <c r="A3311" s="15"/>
    </row>
    <row r="3312" spans="1:1" x14ac:dyDescent="0.25">
      <c r="A3312" s="15"/>
    </row>
    <row r="3313" spans="1:1" x14ac:dyDescent="0.25">
      <c r="A3313" s="15"/>
    </row>
    <row r="3314" spans="1:1" x14ac:dyDescent="0.25">
      <c r="A3314" s="15"/>
    </row>
    <row r="3315" spans="1:1" x14ac:dyDescent="0.25">
      <c r="A3315" s="15"/>
    </row>
    <row r="3316" spans="1:1" s="10" customFormat="1" x14ac:dyDescent="0.25">
      <c r="A3316" s="16"/>
    </row>
    <row r="3317" spans="1:1" x14ac:dyDescent="0.25">
      <c r="A3317" s="15"/>
    </row>
    <row r="3318" spans="1:1" x14ac:dyDescent="0.25">
      <c r="A3318" s="15"/>
    </row>
    <row r="3319" spans="1:1" x14ac:dyDescent="0.25">
      <c r="A3319" s="15"/>
    </row>
    <row r="3320" spans="1:1" x14ac:dyDescent="0.25">
      <c r="A3320" s="15"/>
    </row>
    <row r="3321" spans="1:1" x14ac:dyDescent="0.25">
      <c r="A3321" s="15"/>
    </row>
    <row r="3322" spans="1:1" x14ac:dyDescent="0.25">
      <c r="A3322" s="15"/>
    </row>
    <row r="3323" spans="1:1" x14ac:dyDescent="0.25">
      <c r="A3323" s="15"/>
    </row>
    <row r="3324" spans="1:1" x14ac:dyDescent="0.25">
      <c r="A3324" s="15"/>
    </row>
    <row r="3325" spans="1:1" x14ac:dyDescent="0.25">
      <c r="A3325" s="15"/>
    </row>
    <row r="3326" spans="1:1" x14ac:dyDescent="0.25">
      <c r="A3326" s="15"/>
    </row>
    <row r="3327" spans="1:1" x14ac:dyDescent="0.25">
      <c r="A3327" s="15"/>
    </row>
    <row r="3328" spans="1:1" x14ac:dyDescent="0.25">
      <c r="A3328" s="15"/>
    </row>
    <row r="3329" spans="1:1" s="10" customFormat="1" x14ac:dyDescent="0.25">
      <c r="A3329" s="16"/>
    </row>
    <row r="3330" spans="1:1" x14ac:dyDescent="0.25">
      <c r="A3330" s="15"/>
    </row>
    <row r="3331" spans="1:1" x14ac:dyDescent="0.25">
      <c r="A3331" s="15"/>
    </row>
    <row r="3332" spans="1:1" x14ac:dyDescent="0.25">
      <c r="A3332" s="15"/>
    </row>
    <row r="3333" spans="1:1" x14ac:dyDescent="0.25">
      <c r="A3333" s="15"/>
    </row>
    <row r="3334" spans="1:1" x14ac:dyDescent="0.25">
      <c r="A3334" s="15"/>
    </row>
    <row r="3335" spans="1:1" x14ac:dyDescent="0.25">
      <c r="A3335" s="15"/>
    </row>
    <row r="3336" spans="1:1" x14ac:dyDescent="0.25">
      <c r="A3336" s="15"/>
    </row>
    <row r="3337" spans="1:1" x14ac:dyDescent="0.25">
      <c r="A3337" s="15"/>
    </row>
    <row r="3338" spans="1:1" x14ac:dyDescent="0.25">
      <c r="A3338" s="15"/>
    </row>
    <row r="3339" spans="1:1" x14ac:dyDescent="0.25">
      <c r="A3339" s="15"/>
    </row>
    <row r="3340" spans="1:1" x14ac:dyDescent="0.25">
      <c r="A3340" s="15"/>
    </row>
    <row r="3341" spans="1:1" x14ac:dyDescent="0.25">
      <c r="A3341" s="15"/>
    </row>
    <row r="3342" spans="1:1" x14ac:dyDescent="0.25">
      <c r="A3342" s="15"/>
    </row>
    <row r="3343" spans="1:1" x14ac:dyDescent="0.25">
      <c r="A3343" s="15"/>
    </row>
    <row r="3344" spans="1:1" x14ac:dyDescent="0.25">
      <c r="A3344" s="15"/>
    </row>
    <row r="3345" spans="1:1" x14ac:dyDescent="0.25">
      <c r="A3345" s="15"/>
    </row>
    <row r="3346" spans="1:1" x14ac:dyDescent="0.25">
      <c r="A3346" s="15"/>
    </row>
    <row r="3347" spans="1:1" x14ac:dyDescent="0.25">
      <c r="A3347" s="15"/>
    </row>
    <row r="3348" spans="1:1" x14ac:dyDescent="0.25">
      <c r="A3348" s="15"/>
    </row>
    <row r="3349" spans="1:1" x14ac:dyDescent="0.25">
      <c r="A3349" s="15"/>
    </row>
    <row r="3350" spans="1:1" s="10" customFormat="1" x14ac:dyDescent="0.25">
      <c r="A3350" s="16"/>
    </row>
    <row r="3351" spans="1:1" x14ac:dyDescent="0.25">
      <c r="A3351" s="15"/>
    </row>
    <row r="3352" spans="1:1" x14ac:dyDescent="0.25">
      <c r="A3352" s="15"/>
    </row>
    <row r="3353" spans="1:1" x14ac:dyDescent="0.25">
      <c r="A3353" s="15"/>
    </row>
    <row r="3354" spans="1:1" x14ac:dyDescent="0.25">
      <c r="A3354" s="15"/>
    </row>
    <row r="3355" spans="1:1" x14ac:dyDescent="0.25">
      <c r="A3355" s="15"/>
    </row>
    <row r="3356" spans="1:1" x14ac:dyDescent="0.25">
      <c r="A3356" s="15"/>
    </row>
    <row r="3357" spans="1:1" x14ac:dyDescent="0.25">
      <c r="A3357" s="15"/>
    </row>
    <row r="3358" spans="1:1" x14ac:dyDescent="0.25">
      <c r="A3358" s="15"/>
    </row>
    <row r="3359" spans="1:1" x14ac:dyDescent="0.25">
      <c r="A3359" s="15"/>
    </row>
    <row r="3360" spans="1:1" s="10" customFormat="1" x14ac:dyDescent="0.25">
      <c r="A3360" s="16"/>
    </row>
    <row r="3361" spans="1:1" x14ac:dyDescent="0.25">
      <c r="A3361" s="15"/>
    </row>
    <row r="3362" spans="1:1" x14ac:dyDescent="0.25">
      <c r="A3362" s="15"/>
    </row>
    <row r="3363" spans="1:1" x14ac:dyDescent="0.25">
      <c r="A3363" s="15"/>
    </row>
    <row r="3364" spans="1:1" x14ac:dyDescent="0.25">
      <c r="A3364" s="15"/>
    </row>
    <row r="3365" spans="1:1" x14ac:dyDescent="0.25">
      <c r="A3365" s="15"/>
    </row>
    <row r="3366" spans="1:1" x14ac:dyDescent="0.25">
      <c r="A3366" s="15"/>
    </row>
    <row r="3367" spans="1:1" x14ac:dyDescent="0.25">
      <c r="A3367" s="15"/>
    </row>
    <row r="3368" spans="1:1" x14ac:dyDescent="0.25">
      <c r="A3368" s="15"/>
    </row>
    <row r="3369" spans="1:1" x14ac:dyDescent="0.25">
      <c r="A3369" s="15"/>
    </row>
    <row r="3370" spans="1:1" x14ac:dyDescent="0.25">
      <c r="A3370" s="15"/>
    </row>
    <row r="3371" spans="1:1" x14ac:dyDescent="0.25">
      <c r="A3371" s="15"/>
    </row>
    <row r="3372" spans="1:1" x14ac:dyDescent="0.25">
      <c r="A3372" s="15"/>
    </row>
    <row r="3373" spans="1:1" x14ac:dyDescent="0.25">
      <c r="A3373" s="15"/>
    </row>
    <row r="3374" spans="1:1" x14ac:dyDescent="0.25">
      <c r="A3374" s="15"/>
    </row>
    <row r="3375" spans="1:1" x14ac:dyDescent="0.25">
      <c r="A3375" s="15"/>
    </row>
    <row r="3376" spans="1:1" x14ac:dyDescent="0.25">
      <c r="A3376" s="15"/>
    </row>
    <row r="3377" spans="1:1" x14ac:dyDescent="0.25">
      <c r="A3377" s="15"/>
    </row>
    <row r="3378" spans="1:1" x14ac:dyDescent="0.25">
      <c r="A3378" s="15"/>
    </row>
    <row r="3379" spans="1:1" x14ac:dyDescent="0.25">
      <c r="A3379" s="15"/>
    </row>
    <row r="3380" spans="1:1" x14ac:dyDescent="0.25">
      <c r="A3380" s="15"/>
    </row>
    <row r="3381" spans="1:1" x14ac:dyDescent="0.25">
      <c r="A3381" s="15"/>
    </row>
    <row r="3382" spans="1:1" x14ac:dyDescent="0.25">
      <c r="A3382" s="15"/>
    </row>
    <row r="3383" spans="1:1" x14ac:dyDescent="0.25">
      <c r="A3383" s="15"/>
    </row>
    <row r="3384" spans="1:1" x14ac:dyDescent="0.25">
      <c r="A3384" s="15"/>
    </row>
    <row r="3385" spans="1:1" x14ac:dyDescent="0.25">
      <c r="A3385" s="15"/>
    </row>
    <row r="3386" spans="1:1" x14ac:dyDescent="0.25">
      <c r="A3386" s="15"/>
    </row>
    <row r="3387" spans="1:1" x14ac:dyDescent="0.25">
      <c r="A3387" s="15"/>
    </row>
    <row r="3388" spans="1:1" x14ac:dyDescent="0.25">
      <c r="A3388" s="15"/>
    </row>
    <row r="3389" spans="1:1" x14ac:dyDescent="0.25">
      <c r="A3389" s="15"/>
    </row>
    <row r="3390" spans="1:1" x14ac:dyDescent="0.25">
      <c r="A3390" s="15"/>
    </row>
    <row r="3391" spans="1:1" x14ac:dyDescent="0.25">
      <c r="A3391" s="15"/>
    </row>
    <row r="3392" spans="1:1" x14ac:dyDescent="0.25">
      <c r="A3392" s="15"/>
    </row>
    <row r="3393" spans="1:1" x14ac:dyDescent="0.25">
      <c r="A3393" s="15"/>
    </row>
    <row r="3394" spans="1:1" x14ac:dyDescent="0.25">
      <c r="A3394" s="15"/>
    </row>
    <row r="3395" spans="1:1" x14ac:dyDescent="0.25">
      <c r="A3395" s="15"/>
    </row>
    <row r="3396" spans="1:1" x14ac:dyDescent="0.25">
      <c r="A3396" s="15"/>
    </row>
    <row r="3397" spans="1:1" x14ac:dyDescent="0.25">
      <c r="A3397" s="15"/>
    </row>
    <row r="3398" spans="1:1" x14ac:dyDescent="0.25">
      <c r="A3398" s="15"/>
    </row>
    <row r="3399" spans="1:1" x14ac:dyDescent="0.25">
      <c r="A3399" s="15"/>
    </row>
    <row r="3400" spans="1:1" x14ac:dyDescent="0.25">
      <c r="A3400" s="15"/>
    </row>
    <row r="3401" spans="1:1" x14ac:dyDescent="0.25">
      <c r="A3401" s="15"/>
    </row>
    <row r="3402" spans="1:1" x14ac:dyDescent="0.25">
      <c r="A3402" s="15"/>
    </row>
    <row r="3403" spans="1:1" x14ac:dyDescent="0.25">
      <c r="A3403" s="15"/>
    </row>
    <row r="3404" spans="1:1" x14ac:dyDescent="0.25">
      <c r="A3404" s="15"/>
    </row>
    <row r="3405" spans="1:1" x14ac:dyDescent="0.25">
      <c r="A3405" s="15"/>
    </row>
    <row r="3406" spans="1:1" x14ac:dyDescent="0.25">
      <c r="A3406" s="15"/>
    </row>
    <row r="3407" spans="1:1" x14ac:dyDescent="0.25">
      <c r="A3407" s="15"/>
    </row>
    <row r="3408" spans="1:1" x14ac:dyDescent="0.25">
      <c r="A3408" s="15"/>
    </row>
    <row r="3409" spans="1:1" x14ac:dyDescent="0.25">
      <c r="A3409" s="15"/>
    </row>
    <row r="3410" spans="1:1" x14ac:dyDescent="0.25">
      <c r="A3410" s="15"/>
    </row>
    <row r="3411" spans="1:1" x14ac:dyDescent="0.25">
      <c r="A3411" s="15"/>
    </row>
    <row r="3412" spans="1:1" x14ac:dyDescent="0.25">
      <c r="A3412" s="15"/>
    </row>
    <row r="3413" spans="1:1" x14ac:dyDescent="0.25">
      <c r="A3413" s="15"/>
    </row>
    <row r="3414" spans="1:1" x14ac:dyDescent="0.25">
      <c r="A3414" s="15"/>
    </row>
    <row r="3415" spans="1:1" x14ac:dyDescent="0.25">
      <c r="A3415" s="15"/>
    </row>
    <row r="3416" spans="1:1" x14ac:dyDescent="0.25">
      <c r="A3416" s="15"/>
    </row>
    <row r="3417" spans="1:1" x14ac:dyDescent="0.25">
      <c r="A3417" s="15"/>
    </row>
    <row r="3418" spans="1:1" x14ac:dyDescent="0.25">
      <c r="A3418" s="15"/>
    </row>
    <row r="3419" spans="1:1" x14ac:dyDescent="0.25">
      <c r="A3419" s="15"/>
    </row>
    <row r="3420" spans="1:1" x14ac:dyDescent="0.25">
      <c r="A3420" s="15"/>
    </row>
    <row r="3421" spans="1:1" x14ac:dyDescent="0.25">
      <c r="A3421" s="15"/>
    </row>
    <row r="3422" spans="1:1" x14ac:dyDescent="0.25">
      <c r="A3422" s="15"/>
    </row>
    <row r="3423" spans="1:1" x14ac:dyDescent="0.25">
      <c r="A3423" s="15"/>
    </row>
    <row r="3424" spans="1:1" x14ac:dyDescent="0.25">
      <c r="A3424" s="15"/>
    </row>
    <row r="3425" spans="1:1" x14ac:dyDescent="0.25">
      <c r="A3425" s="15"/>
    </row>
    <row r="3426" spans="1:1" x14ac:dyDescent="0.25">
      <c r="A3426" s="15"/>
    </row>
    <row r="3427" spans="1:1" x14ac:dyDescent="0.25">
      <c r="A3427" s="15"/>
    </row>
    <row r="3428" spans="1:1" x14ac:dyDescent="0.25">
      <c r="A3428" s="15"/>
    </row>
    <row r="3429" spans="1:1" x14ac:dyDescent="0.25">
      <c r="A3429" s="15"/>
    </row>
    <row r="3430" spans="1:1" x14ac:dyDescent="0.25">
      <c r="A3430" s="15"/>
    </row>
    <row r="3431" spans="1:1" x14ac:dyDescent="0.25">
      <c r="A3431" s="15"/>
    </row>
    <row r="3432" spans="1:1" x14ac:dyDescent="0.25">
      <c r="A3432" s="15"/>
    </row>
    <row r="3433" spans="1:1" x14ac:dyDescent="0.25">
      <c r="A3433" s="15"/>
    </row>
    <row r="3434" spans="1:1" x14ac:dyDescent="0.25">
      <c r="A3434" s="15"/>
    </row>
    <row r="3435" spans="1:1" x14ac:dyDescent="0.25">
      <c r="A3435" s="15"/>
    </row>
    <row r="3436" spans="1:1" x14ac:dyDescent="0.25">
      <c r="A3436" s="15"/>
    </row>
    <row r="3437" spans="1:1" x14ac:dyDescent="0.25">
      <c r="A3437" s="15"/>
    </row>
    <row r="3438" spans="1:1" x14ac:dyDescent="0.25">
      <c r="A3438" s="15"/>
    </row>
    <row r="3439" spans="1:1" x14ac:dyDescent="0.25">
      <c r="A3439" s="15"/>
    </row>
    <row r="3440" spans="1:1" x14ac:dyDescent="0.25">
      <c r="A3440" s="15"/>
    </row>
    <row r="3441" spans="1:1" x14ac:dyDescent="0.25">
      <c r="A3441" s="15"/>
    </row>
    <row r="3442" spans="1:1" x14ac:dyDescent="0.25">
      <c r="A3442" s="15"/>
    </row>
    <row r="3443" spans="1:1" x14ac:dyDescent="0.25">
      <c r="A3443" s="15"/>
    </row>
    <row r="3444" spans="1:1" x14ac:dyDescent="0.25">
      <c r="A3444" s="15"/>
    </row>
    <row r="3445" spans="1:1" x14ac:dyDescent="0.25">
      <c r="A3445" s="15"/>
    </row>
    <row r="3446" spans="1:1" x14ac:dyDescent="0.25">
      <c r="A3446" s="15"/>
    </row>
    <row r="3447" spans="1:1" x14ac:dyDescent="0.25">
      <c r="A3447" s="15"/>
    </row>
    <row r="3448" spans="1:1" x14ac:dyDescent="0.25">
      <c r="A3448" s="15"/>
    </row>
    <row r="3449" spans="1:1" x14ac:dyDescent="0.25">
      <c r="A3449" s="15"/>
    </row>
    <row r="3450" spans="1:1" x14ac:dyDescent="0.25">
      <c r="A3450" s="15"/>
    </row>
    <row r="3451" spans="1:1" x14ac:dyDescent="0.25">
      <c r="A3451" s="15"/>
    </row>
    <row r="3452" spans="1:1" x14ac:dyDescent="0.25">
      <c r="A3452" s="15"/>
    </row>
    <row r="3453" spans="1:1" x14ac:dyDescent="0.25">
      <c r="A3453" s="15"/>
    </row>
    <row r="3454" spans="1:1" x14ac:dyDescent="0.25">
      <c r="A3454" s="15"/>
    </row>
    <row r="3455" spans="1:1" x14ac:dyDescent="0.25">
      <c r="A3455" s="15"/>
    </row>
    <row r="3456" spans="1:1" x14ac:dyDescent="0.25">
      <c r="A3456" s="15"/>
    </row>
    <row r="3457" spans="1:1" x14ac:dyDescent="0.25">
      <c r="A3457" s="15"/>
    </row>
    <row r="3458" spans="1:1" x14ac:dyDescent="0.25">
      <c r="A3458" s="15"/>
    </row>
    <row r="3459" spans="1:1" x14ac:dyDescent="0.25">
      <c r="A3459" s="15"/>
    </row>
    <row r="3460" spans="1:1" x14ac:dyDescent="0.25">
      <c r="A3460" s="15"/>
    </row>
    <row r="3461" spans="1:1" x14ac:dyDescent="0.25">
      <c r="A3461" s="15"/>
    </row>
    <row r="3462" spans="1:1" x14ac:dyDescent="0.25">
      <c r="A3462" s="15"/>
    </row>
    <row r="3463" spans="1:1" x14ac:dyDescent="0.25">
      <c r="A3463" s="15"/>
    </row>
    <row r="3464" spans="1:1" x14ac:dyDescent="0.25">
      <c r="A3464" s="15"/>
    </row>
    <row r="3465" spans="1:1" x14ac:dyDescent="0.25">
      <c r="A3465" s="15"/>
    </row>
    <row r="3466" spans="1:1" x14ac:dyDescent="0.25">
      <c r="A3466" s="15"/>
    </row>
    <row r="3467" spans="1:1" x14ac:dyDescent="0.25">
      <c r="A3467" s="15"/>
    </row>
    <row r="3468" spans="1:1" x14ac:dyDescent="0.25">
      <c r="A3468" s="15"/>
    </row>
    <row r="3469" spans="1:1" x14ac:dyDescent="0.25">
      <c r="A3469" s="15"/>
    </row>
    <row r="3470" spans="1:1" x14ac:dyDescent="0.25">
      <c r="A3470" s="15"/>
    </row>
    <row r="3471" spans="1:1" x14ac:dyDescent="0.25">
      <c r="A3471" s="15"/>
    </row>
    <row r="3472" spans="1:1" x14ac:dyDescent="0.25">
      <c r="A3472" s="15"/>
    </row>
    <row r="3473" spans="1:1" x14ac:dyDescent="0.25">
      <c r="A3473" s="15"/>
    </row>
    <row r="3474" spans="1:1" x14ac:dyDescent="0.25">
      <c r="A3474" s="15"/>
    </row>
    <row r="3475" spans="1:1" x14ac:dyDescent="0.25">
      <c r="A3475" s="15"/>
    </row>
    <row r="3476" spans="1:1" x14ac:dyDescent="0.25">
      <c r="A3476" s="15"/>
    </row>
    <row r="3477" spans="1:1" x14ac:dyDescent="0.25">
      <c r="A3477" s="15"/>
    </row>
    <row r="3478" spans="1:1" x14ac:dyDescent="0.25">
      <c r="A3478" s="15"/>
    </row>
    <row r="3479" spans="1:1" x14ac:dyDescent="0.25">
      <c r="A3479" s="15"/>
    </row>
    <row r="3480" spans="1:1" x14ac:dyDescent="0.25">
      <c r="A3480" s="15"/>
    </row>
    <row r="3481" spans="1:1" x14ac:dyDescent="0.25">
      <c r="A3481" s="15"/>
    </row>
    <row r="3482" spans="1:1" x14ac:dyDescent="0.25">
      <c r="A3482" s="15"/>
    </row>
    <row r="3483" spans="1:1" x14ac:dyDescent="0.25">
      <c r="A3483" s="15"/>
    </row>
    <row r="3484" spans="1:1" x14ac:dyDescent="0.25">
      <c r="A3484" s="15"/>
    </row>
    <row r="3485" spans="1:1" x14ac:dyDescent="0.25">
      <c r="A3485" s="15"/>
    </row>
    <row r="3486" spans="1:1" x14ac:dyDescent="0.25">
      <c r="A3486" s="15"/>
    </row>
    <row r="3487" spans="1:1" x14ac:dyDescent="0.25">
      <c r="A3487" s="15"/>
    </row>
    <row r="3488" spans="1:1" x14ac:dyDescent="0.25">
      <c r="A3488" s="15"/>
    </row>
    <row r="3489" spans="1:1" x14ac:dyDescent="0.25">
      <c r="A3489" s="15"/>
    </row>
    <row r="3490" spans="1:1" x14ac:dyDescent="0.25">
      <c r="A3490" s="15"/>
    </row>
    <row r="3491" spans="1:1" x14ac:dyDescent="0.25">
      <c r="A3491" s="15"/>
    </row>
    <row r="3492" spans="1:1" x14ac:dyDescent="0.25">
      <c r="A3492" s="15"/>
    </row>
    <row r="3493" spans="1:1" x14ac:dyDescent="0.25">
      <c r="A3493" s="15"/>
    </row>
    <row r="3494" spans="1:1" x14ac:dyDescent="0.25">
      <c r="A3494" s="15"/>
    </row>
    <row r="3495" spans="1:1" x14ac:dyDescent="0.25">
      <c r="A3495" s="15"/>
    </row>
    <row r="3496" spans="1:1" x14ac:dyDescent="0.25">
      <c r="A3496" s="15"/>
    </row>
    <row r="3497" spans="1:1" x14ac:dyDescent="0.25">
      <c r="A3497" s="15"/>
    </row>
    <row r="3498" spans="1:1" x14ac:dyDescent="0.25">
      <c r="A3498" s="15"/>
    </row>
    <row r="3499" spans="1:1" x14ac:dyDescent="0.25">
      <c r="A3499" s="15"/>
    </row>
    <row r="3500" spans="1:1" x14ac:dyDescent="0.25">
      <c r="A3500" s="15"/>
    </row>
    <row r="3501" spans="1:1" x14ac:dyDescent="0.25">
      <c r="A3501" s="15"/>
    </row>
    <row r="3502" spans="1:1" x14ac:dyDescent="0.25">
      <c r="A3502" s="15"/>
    </row>
    <row r="3503" spans="1:1" x14ac:dyDescent="0.25">
      <c r="A3503" s="15"/>
    </row>
    <row r="3504" spans="1:1" x14ac:dyDescent="0.25">
      <c r="A3504" s="15"/>
    </row>
    <row r="3505" spans="1:1" x14ac:dyDescent="0.25">
      <c r="A3505" s="15"/>
    </row>
    <row r="3506" spans="1:1" x14ac:dyDescent="0.25">
      <c r="A3506" s="15"/>
    </row>
    <row r="3507" spans="1:1" x14ac:dyDescent="0.25">
      <c r="A3507" s="15"/>
    </row>
    <row r="3508" spans="1:1" x14ac:dyDescent="0.25">
      <c r="A3508" s="15"/>
    </row>
    <row r="3509" spans="1:1" x14ac:dyDescent="0.25">
      <c r="A3509" s="15"/>
    </row>
    <row r="3510" spans="1:1" x14ac:dyDescent="0.25">
      <c r="A3510" s="15"/>
    </row>
    <row r="3511" spans="1:1" x14ac:dyDescent="0.25">
      <c r="A3511" s="15"/>
    </row>
    <row r="3512" spans="1:1" x14ac:dyDescent="0.25">
      <c r="A3512" s="15"/>
    </row>
    <row r="3513" spans="1:1" x14ac:dyDescent="0.25">
      <c r="A3513" s="15"/>
    </row>
    <row r="3514" spans="1:1" s="13" customFormat="1" x14ac:dyDescent="0.25">
      <c r="A3514" s="33"/>
    </row>
    <row r="3515" spans="1:1" x14ac:dyDescent="0.25">
      <c r="A3515" s="15"/>
    </row>
    <row r="3516" spans="1:1" x14ac:dyDescent="0.25">
      <c r="A3516" s="15"/>
    </row>
    <row r="3517" spans="1:1" x14ac:dyDescent="0.25">
      <c r="A3517" s="15"/>
    </row>
    <row r="3518" spans="1:1" x14ac:dyDescent="0.25">
      <c r="A3518" s="15"/>
    </row>
    <row r="3519" spans="1:1" x14ac:dyDescent="0.25">
      <c r="A3519" s="15"/>
    </row>
    <row r="3520" spans="1:1" x14ac:dyDescent="0.25">
      <c r="A3520" s="15"/>
    </row>
    <row r="3521" spans="1:1" x14ac:dyDescent="0.25">
      <c r="A3521" s="15"/>
    </row>
    <row r="3522" spans="1:1" x14ac:dyDescent="0.25">
      <c r="A3522" s="15"/>
    </row>
    <row r="3523" spans="1:1" x14ac:dyDescent="0.25">
      <c r="A3523" s="15"/>
    </row>
    <row r="3524" spans="1:1" x14ac:dyDescent="0.25">
      <c r="A3524" s="15"/>
    </row>
    <row r="3525" spans="1:1" x14ac:dyDescent="0.25">
      <c r="A3525" s="15"/>
    </row>
    <row r="3526" spans="1:1" x14ac:dyDescent="0.25">
      <c r="A3526" s="15"/>
    </row>
    <row r="3527" spans="1:1" x14ac:dyDescent="0.25">
      <c r="A3527" s="15"/>
    </row>
    <row r="3528" spans="1:1" x14ac:dyDescent="0.25">
      <c r="A3528" s="15"/>
    </row>
    <row r="3529" spans="1:1" x14ac:dyDescent="0.25">
      <c r="A3529" s="15"/>
    </row>
    <row r="3530" spans="1:1" x14ac:dyDescent="0.25">
      <c r="A3530" s="15"/>
    </row>
    <row r="3531" spans="1:1" x14ac:dyDescent="0.25">
      <c r="A3531" s="15"/>
    </row>
    <row r="3532" spans="1:1" x14ac:dyDescent="0.25">
      <c r="A3532" s="15"/>
    </row>
    <row r="3533" spans="1:1" x14ac:dyDescent="0.25">
      <c r="A3533" s="15"/>
    </row>
    <row r="3534" spans="1:1" x14ac:dyDescent="0.25">
      <c r="A3534" s="15"/>
    </row>
    <row r="3535" spans="1:1" x14ac:dyDescent="0.25">
      <c r="A3535" s="15"/>
    </row>
    <row r="3536" spans="1:1" x14ac:dyDescent="0.25">
      <c r="A3536" s="15"/>
    </row>
    <row r="3537" spans="1:1" x14ac:dyDescent="0.25">
      <c r="A3537" s="15"/>
    </row>
    <row r="3538" spans="1:1" x14ac:dyDescent="0.25">
      <c r="A3538" s="15"/>
    </row>
    <row r="3539" spans="1:1" x14ac:dyDescent="0.25">
      <c r="A3539" s="15"/>
    </row>
    <row r="3540" spans="1:1" x14ac:dyDescent="0.25">
      <c r="A3540" s="15"/>
    </row>
    <row r="3541" spans="1:1" x14ac:dyDescent="0.25">
      <c r="A3541" s="15"/>
    </row>
    <row r="3542" spans="1:1" x14ac:dyDescent="0.25">
      <c r="A3542" s="15"/>
    </row>
    <row r="3543" spans="1:1" x14ac:dyDescent="0.25">
      <c r="A3543" s="15"/>
    </row>
    <row r="3544" spans="1:1" x14ac:dyDescent="0.25">
      <c r="A3544" s="15"/>
    </row>
    <row r="3545" spans="1:1" x14ac:dyDescent="0.25">
      <c r="A3545" s="15"/>
    </row>
    <row r="3546" spans="1:1" x14ac:dyDescent="0.25">
      <c r="A3546" s="15"/>
    </row>
    <row r="3547" spans="1:1" x14ac:dyDescent="0.25">
      <c r="A3547" s="15"/>
    </row>
    <row r="3548" spans="1:1" x14ac:dyDescent="0.25">
      <c r="A3548" s="15"/>
    </row>
    <row r="3549" spans="1:1" x14ac:dyDescent="0.25">
      <c r="A3549" s="15"/>
    </row>
    <row r="3550" spans="1:1" x14ac:dyDescent="0.25">
      <c r="A3550" s="15"/>
    </row>
    <row r="3551" spans="1:1" x14ac:dyDescent="0.25">
      <c r="A3551" s="15"/>
    </row>
    <row r="3552" spans="1:1" x14ac:dyDescent="0.25">
      <c r="A3552" s="15"/>
    </row>
    <row r="3553" spans="1:1" x14ac:dyDescent="0.25">
      <c r="A3553" s="15"/>
    </row>
    <row r="3554" spans="1:1" x14ac:dyDescent="0.25">
      <c r="A3554" s="15"/>
    </row>
    <row r="3555" spans="1:1" x14ac:dyDescent="0.25">
      <c r="A3555" s="15"/>
    </row>
    <row r="3556" spans="1:1" x14ac:dyDescent="0.25">
      <c r="A3556" s="15"/>
    </row>
    <row r="3557" spans="1:1" x14ac:dyDescent="0.25">
      <c r="A3557" s="15"/>
    </row>
    <row r="3558" spans="1:1" x14ac:dyDescent="0.25">
      <c r="A3558" s="15"/>
    </row>
    <row r="3559" spans="1:1" x14ac:dyDescent="0.25">
      <c r="A3559" s="15"/>
    </row>
    <row r="3560" spans="1:1" x14ac:dyDescent="0.25">
      <c r="A3560" s="15"/>
    </row>
    <row r="3561" spans="1:1" x14ac:dyDescent="0.25">
      <c r="A3561" s="15"/>
    </row>
    <row r="3562" spans="1:1" x14ac:dyDescent="0.25">
      <c r="A3562" s="15"/>
    </row>
    <row r="3563" spans="1:1" x14ac:dyDescent="0.25">
      <c r="A3563" s="15"/>
    </row>
    <row r="3564" spans="1:1" x14ac:dyDescent="0.25">
      <c r="A3564" s="15"/>
    </row>
    <row r="3565" spans="1:1" x14ac:dyDescent="0.25">
      <c r="A3565" s="15"/>
    </row>
    <row r="3566" spans="1:1" x14ac:dyDescent="0.25">
      <c r="A3566" s="15"/>
    </row>
    <row r="3567" spans="1:1" x14ac:dyDescent="0.25">
      <c r="A3567" s="15"/>
    </row>
    <row r="3568" spans="1:1" x14ac:dyDescent="0.25">
      <c r="A3568" s="15"/>
    </row>
    <row r="3569" spans="1:1" x14ac:dyDescent="0.25">
      <c r="A3569" s="15"/>
    </row>
    <row r="3570" spans="1:1" x14ac:dyDescent="0.25">
      <c r="A3570" s="15"/>
    </row>
    <row r="3571" spans="1:1" x14ac:dyDescent="0.25">
      <c r="A3571" s="15"/>
    </row>
    <row r="3572" spans="1:1" x14ac:dyDescent="0.25">
      <c r="A3572" s="15"/>
    </row>
    <row r="3573" spans="1:1" x14ac:dyDescent="0.25">
      <c r="A3573" s="15"/>
    </row>
    <row r="3574" spans="1:1" x14ac:dyDescent="0.25">
      <c r="A3574" s="15"/>
    </row>
    <row r="3575" spans="1:1" x14ac:dyDescent="0.25">
      <c r="A3575" s="15"/>
    </row>
    <row r="3576" spans="1:1" x14ac:dyDescent="0.25">
      <c r="A3576" s="15"/>
    </row>
    <row r="3577" spans="1:1" x14ac:dyDescent="0.25">
      <c r="A3577" s="15"/>
    </row>
    <row r="3578" spans="1:1" x14ac:dyDescent="0.25">
      <c r="A3578" s="15"/>
    </row>
    <row r="3579" spans="1:1" x14ac:dyDescent="0.25">
      <c r="A3579" s="15"/>
    </row>
    <row r="3580" spans="1:1" x14ac:dyDescent="0.25">
      <c r="A3580" s="15"/>
    </row>
    <row r="3581" spans="1:1" x14ac:dyDescent="0.25">
      <c r="A3581" s="15"/>
    </row>
    <row r="3582" spans="1:1" x14ac:dyDescent="0.25">
      <c r="A3582" s="15"/>
    </row>
    <row r="3583" spans="1:1" x14ac:dyDescent="0.25">
      <c r="A3583" s="15"/>
    </row>
    <row r="3584" spans="1:1" x14ac:dyDescent="0.25">
      <c r="A3584" s="15"/>
    </row>
    <row r="3585" spans="1:1" x14ac:dyDescent="0.25">
      <c r="A3585" s="15"/>
    </row>
    <row r="3586" spans="1:1" x14ac:dyDescent="0.25">
      <c r="A3586" s="15"/>
    </row>
    <row r="3587" spans="1:1" x14ac:dyDescent="0.25">
      <c r="A3587" s="15"/>
    </row>
    <row r="3588" spans="1:1" x14ac:dyDescent="0.25">
      <c r="A3588" s="15"/>
    </row>
    <row r="3589" spans="1:1" x14ac:dyDescent="0.25">
      <c r="A3589" s="15"/>
    </row>
    <row r="3590" spans="1:1" x14ac:dyDescent="0.25">
      <c r="A3590" s="15"/>
    </row>
    <row r="3591" spans="1:1" x14ac:dyDescent="0.25">
      <c r="A3591" s="15"/>
    </row>
    <row r="3592" spans="1:1" x14ac:dyDescent="0.25">
      <c r="A3592" s="15"/>
    </row>
    <row r="3593" spans="1:1" x14ac:dyDescent="0.25">
      <c r="A3593" s="15"/>
    </row>
    <row r="3594" spans="1:1" x14ac:dyDescent="0.25">
      <c r="A3594" s="15"/>
    </row>
    <row r="3595" spans="1:1" x14ac:dyDescent="0.25">
      <c r="A3595" s="15"/>
    </row>
    <row r="3596" spans="1:1" x14ac:dyDescent="0.25">
      <c r="A3596" s="15"/>
    </row>
    <row r="3597" spans="1:1" x14ac:dyDescent="0.25">
      <c r="A3597" s="15"/>
    </row>
    <row r="3598" spans="1:1" x14ac:dyDescent="0.25">
      <c r="A3598" s="15"/>
    </row>
    <row r="3599" spans="1:1" x14ac:dyDescent="0.25">
      <c r="A3599" s="15"/>
    </row>
    <row r="3600" spans="1:1" x14ac:dyDescent="0.25">
      <c r="A3600" s="15"/>
    </row>
    <row r="3601" spans="1:1" x14ac:dyDescent="0.25">
      <c r="A3601" s="15"/>
    </row>
    <row r="3602" spans="1:1" x14ac:dyDescent="0.25">
      <c r="A3602" s="15"/>
    </row>
    <row r="3603" spans="1:1" x14ac:dyDescent="0.25">
      <c r="A3603" s="15"/>
    </row>
    <row r="3604" spans="1:1" x14ac:dyDescent="0.25">
      <c r="A3604" s="15"/>
    </row>
    <row r="3605" spans="1:1" x14ac:dyDescent="0.25">
      <c r="A3605" s="15"/>
    </row>
    <row r="3606" spans="1:1" x14ac:dyDescent="0.25">
      <c r="A3606" s="15"/>
    </row>
    <row r="3607" spans="1:1" x14ac:dyDescent="0.25">
      <c r="A3607" s="15"/>
    </row>
    <row r="3608" spans="1:1" x14ac:dyDescent="0.25">
      <c r="A3608" s="15"/>
    </row>
    <row r="3609" spans="1:1" x14ac:dyDescent="0.25">
      <c r="A3609" s="15"/>
    </row>
    <row r="3610" spans="1:1" x14ac:dyDescent="0.25">
      <c r="A3610" s="15"/>
    </row>
    <row r="3611" spans="1:1" x14ac:dyDescent="0.25">
      <c r="A3611" s="15"/>
    </row>
    <row r="3612" spans="1:1" x14ac:dyDescent="0.25">
      <c r="A3612" s="15"/>
    </row>
    <row r="3613" spans="1:1" x14ac:dyDescent="0.25">
      <c r="A3613" s="15"/>
    </row>
    <row r="3614" spans="1:1" x14ac:dyDescent="0.25">
      <c r="A3614" s="15"/>
    </row>
    <row r="3615" spans="1:1" x14ac:dyDescent="0.25">
      <c r="A3615" s="15"/>
    </row>
    <row r="3616" spans="1:1" x14ac:dyDescent="0.25">
      <c r="A3616" s="15"/>
    </row>
    <row r="3617" spans="1:1" x14ac:dyDescent="0.25">
      <c r="A3617" s="15"/>
    </row>
    <row r="3618" spans="1:1" x14ac:dyDescent="0.25">
      <c r="A3618" s="15"/>
    </row>
    <row r="3619" spans="1:1" x14ac:dyDescent="0.25">
      <c r="A3619" s="15"/>
    </row>
    <row r="3620" spans="1:1" x14ac:dyDescent="0.25">
      <c r="A3620" s="15"/>
    </row>
    <row r="3621" spans="1:1" x14ac:dyDescent="0.25">
      <c r="A3621" s="15"/>
    </row>
    <row r="3622" spans="1:1" x14ac:dyDescent="0.25">
      <c r="A3622" s="15"/>
    </row>
    <row r="3623" spans="1:1" x14ac:dyDescent="0.25">
      <c r="A3623" s="15"/>
    </row>
    <row r="3624" spans="1:1" x14ac:dyDescent="0.25">
      <c r="A3624" s="15"/>
    </row>
    <row r="3625" spans="1:1" x14ac:dyDescent="0.25">
      <c r="A3625" s="15"/>
    </row>
    <row r="3626" spans="1:1" x14ac:dyDescent="0.25">
      <c r="A3626" s="15"/>
    </row>
    <row r="3627" spans="1:1" x14ac:dyDescent="0.25">
      <c r="A3627" s="15"/>
    </row>
    <row r="3628" spans="1:1" x14ac:dyDescent="0.25">
      <c r="A3628" s="15"/>
    </row>
    <row r="3629" spans="1:1" x14ac:dyDescent="0.25">
      <c r="A3629" s="15"/>
    </row>
    <row r="3630" spans="1:1" x14ac:dyDescent="0.25">
      <c r="A3630" s="15"/>
    </row>
    <row r="3631" spans="1:1" x14ac:dyDescent="0.25">
      <c r="A3631" s="15"/>
    </row>
    <row r="3632" spans="1:1" x14ac:dyDescent="0.25">
      <c r="A3632" s="15"/>
    </row>
    <row r="3633" spans="1:1" x14ac:dyDescent="0.25">
      <c r="A3633" s="15"/>
    </row>
    <row r="3634" spans="1:1" x14ac:dyDescent="0.25">
      <c r="A3634" s="15"/>
    </row>
    <row r="3635" spans="1:1" x14ac:dyDescent="0.25">
      <c r="A3635" s="15"/>
    </row>
    <row r="3636" spans="1:1" x14ac:dyDescent="0.25">
      <c r="A3636" s="15"/>
    </row>
    <row r="3637" spans="1:1" x14ac:dyDescent="0.25">
      <c r="A3637" s="15"/>
    </row>
    <row r="3638" spans="1:1" x14ac:dyDescent="0.25">
      <c r="A3638" s="15"/>
    </row>
    <row r="3639" spans="1:1" x14ac:dyDescent="0.25">
      <c r="A3639" s="15"/>
    </row>
    <row r="3640" spans="1:1" x14ac:dyDescent="0.25">
      <c r="A3640" s="15"/>
    </row>
    <row r="3641" spans="1:1" x14ac:dyDescent="0.25">
      <c r="A3641" s="15"/>
    </row>
    <row r="3642" spans="1:1" x14ac:dyDescent="0.25">
      <c r="A3642" s="15"/>
    </row>
    <row r="3643" spans="1:1" x14ac:dyDescent="0.25">
      <c r="A3643" s="15"/>
    </row>
    <row r="3644" spans="1:1" x14ac:dyDescent="0.25">
      <c r="A3644" s="15"/>
    </row>
    <row r="3645" spans="1:1" x14ac:dyDescent="0.25">
      <c r="A3645" s="15"/>
    </row>
    <row r="3646" spans="1:1" x14ac:dyDescent="0.25">
      <c r="A3646" s="15"/>
    </row>
    <row r="3647" spans="1:1" x14ac:dyDescent="0.25">
      <c r="A3647" s="15"/>
    </row>
    <row r="3648" spans="1:1" x14ac:dyDescent="0.25">
      <c r="A3648" s="15"/>
    </row>
    <row r="3649" spans="1:1" x14ac:dyDescent="0.25">
      <c r="A3649" s="15"/>
    </row>
    <row r="3650" spans="1:1" x14ac:dyDescent="0.25">
      <c r="A3650" s="15"/>
    </row>
    <row r="3651" spans="1:1" x14ac:dyDescent="0.25">
      <c r="A3651" s="15"/>
    </row>
    <row r="3652" spans="1:1" x14ac:dyDescent="0.25">
      <c r="A3652" s="15"/>
    </row>
    <row r="3653" spans="1:1" x14ac:dyDescent="0.25">
      <c r="A3653" s="15"/>
    </row>
    <row r="3654" spans="1:1" x14ac:dyDescent="0.25">
      <c r="A3654" s="15"/>
    </row>
    <row r="3655" spans="1:1" x14ac:dyDescent="0.25">
      <c r="A3655" s="15"/>
    </row>
    <row r="3656" spans="1:1" x14ac:dyDescent="0.25">
      <c r="A3656" s="15"/>
    </row>
    <row r="3657" spans="1:1" x14ac:dyDescent="0.25">
      <c r="A3657" s="15"/>
    </row>
    <row r="3658" spans="1:1" x14ac:dyDescent="0.25">
      <c r="A3658" s="15"/>
    </row>
    <row r="3659" spans="1:1" x14ac:dyDescent="0.25">
      <c r="A3659" s="15"/>
    </row>
    <row r="3660" spans="1:1" x14ac:dyDescent="0.25">
      <c r="A3660" s="15"/>
    </row>
    <row r="3661" spans="1:1" x14ac:dyDescent="0.25">
      <c r="A3661" s="15"/>
    </row>
    <row r="3662" spans="1:1" x14ac:dyDescent="0.25">
      <c r="A3662" s="15"/>
    </row>
    <row r="3663" spans="1:1" x14ac:dyDescent="0.25">
      <c r="A3663" s="15"/>
    </row>
    <row r="3664" spans="1:1" x14ac:dyDescent="0.25">
      <c r="A3664" s="15"/>
    </row>
    <row r="3665" spans="1:1" x14ac:dyDescent="0.25">
      <c r="A3665" s="15"/>
    </row>
    <row r="3666" spans="1:1" x14ac:dyDescent="0.25">
      <c r="A3666" s="15"/>
    </row>
    <row r="3667" spans="1:1" x14ac:dyDescent="0.25">
      <c r="A3667" s="15"/>
    </row>
    <row r="3668" spans="1:1" x14ac:dyDescent="0.25">
      <c r="A3668" s="15"/>
    </row>
    <row r="3669" spans="1:1" x14ac:dyDescent="0.25">
      <c r="A3669" s="15"/>
    </row>
    <row r="3670" spans="1:1" x14ac:dyDescent="0.25">
      <c r="A3670" s="15"/>
    </row>
    <row r="3671" spans="1:1" x14ac:dyDescent="0.25">
      <c r="A3671" s="15"/>
    </row>
    <row r="3672" spans="1:1" x14ac:dyDescent="0.25">
      <c r="A3672" s="15"/>
    </row>
    <row r="3673" spans="1:1" x14ac:dyDescent="0.25">
      <c r="A3673" s="15"/>
    </row>
    <row r="3674" spans="1:1" x14ac:dyDescent="0.25">
      <c r="A3674" s="15"/>
    </row>
    <row r="3675" spans="1:1" x14ac:dyDescent="0.25">
      <c r="A3675" s="15"/>
    </row>
    <row r="3676" spans="1:1" x14ac:dyDescent="0.25">
      <c r="A3676" s="15"/>
    </row>
    <row r="3677" spans="1:1" x14ac:dyDescent="0.25">
      <c r="A3677" s="15"/>
    </row>
    <row r="3678" spans="1:1" x14ac:dyDescent="0.25">
      <c r="A3678" s="15"/>
    </row>
    <row r="3679" spans="1:1" x14ac:dyDescent="0.25">
      <c r="A3679" s="15"/>
    </row>
    <row r="3680" spans="1:1" x14ac:dyDescent="0.25">
      <c r="A3680" s="15"/>
    </row>
    <row r="3681" spans="1:1" x14ac:dyDescent="0.25">
      <c r="A3681" s="15"/>
    </row>
    <row r="3682" spans="1:1" x14ac:dyDescent="0.25">
      <c r="A3682" s="15"/>
    </row>
    <row r="3683" spans="1:1" x14ac:dyDescent="0.25">
      <c r="A3683" s="15"/>
    </row>
    <row r="3684" spans="1:1" x14ac:dyDescent="0.25">
      <c r="A3684" s="15"/>
    </row>
    <row r="3685" spans="1:1" x14ac:dyDescent="0.25">
      <c r="A3685" s="15"/>
    </row>
    <row r="3686" spans="1:1" x14ac:dyDescent="0.25">
      <c r="A3686" s="15"/>
    </row>
    <row r="3687" spans="1:1" x14ac:dyDescent="0.25">
      <c r="A3687" s="15"/>
    </row>
    <row r="3688" spans="1:1" x14ac:dyDescent="0.25">
      <c r="A3688" s="15"/>
    </row>
    <row r="3689" spans="1:1" x14ac:dyDescent="0.25">
      <c r="A3689" s="15"/>
    </row>
    <row r="3690" spans="1:1" x14ac:dyDescent="0.25">
      <c r="A3690" s="15"/>
    </row>
    <row r="3691" spans="1:1" x14ac:dyDescent="0.25">
      <c r="A3691" s="15"/>
    </row>
    <row r="3692" spans="1:1" x14ac:dyDescent="0.25">
      <c r="A3692" s="15"/>
    </row>
    <row r="3693" spans="1:1" x14ac:dyDescent="0.25">
      <c r="A3693" s="15"/>
    </row>
    <row r="3694" spans="1:1" x14ac:dyDescent="0.25">
      <c r="A3694" s="15"/>
    </row>
    <row r="3695" spans="1:1" x14ac:dyDescent="0.25">
      <c r="A3695" s="15"/>
    </row>
    <row r="3696" spans="1:1" x14ac:dyDescent="0.25">
      <c r="A3696" s="15"/>
    </row>
    <row r="3697" spans="1:1" x14ac:dyDescent="0.25">
      <c r="A3697" s="15"/>
    </row>
    <row r="3698" spans="1:1" x14ac:dyDescent="0.25">
      <c r="A3698" s="15"/>
    </row>
    <row r="3699" spans="1:1" x14ac:dyDescent="0.25">
      <c r="A3699" s="15"/>
    </row>
    <row r="3700" spans="1:1" x14ac:dyDescent="0.25">
      <c r="A3700" s="15"/>
    </row>
    <row r="3701" spans="1:1" x14ac:dyDescent="0.25">
      <c r="A3701" s="15"/>
    </row>
    <row r="3702" spans="1:1" x14ac:dyDescent="0.25">
      <c r="A3702" s="15"/>
    </row>
    <row r="3703" spans="1:1" x14ac:dyDescent="0.25">
      <c r="A3703" s="15"/>
    </row>
    <row r="3704" spans="1:1" x14ac:dyDescent="0.25">
      <c r="A3704" s="15"/>
    </row>
    <row r="3705" spans="1:1" x14ac:dyDescent="0.25">
      <c r="A3705" s="15"/>
    </row>
    <row r="3706" spans="1:1" x14ac:dyDescent="0.25">
      <c r="A3706" s="15"/>
    </row>
    <row r="3707" spans="1:1" x14ac:dyDescent="0.25">
      <c r="A3707" s="15"/>
    </row>
    <row r="3708" spans="1:1" x14ac:dyDescent="0.25">
      <c r="A3708" s="15"/>
    </row>
    <row r="3709" spans="1:1" x14ac:dyDescent="0.25">
      <c r="A3709" s="15"/>
    </row>
    <row r="3710" spans="1:1" x14ac:dyDescent="0.25">
      <c r="A3710" s="15"/>
    </row>
    <row r="3711" spans="1:1" x14ac:dyDescent="0.25">
      <c r="A3711" s="15"/>
    </row>
    <row r="3712" spans="1:1" x14ac:dyDescent="0.25">
      <c r="A3712" s="15"/>
    </row>
    <row r="3713" spans="1:1" x14ac:dyDescent="0.25">
      <c r="A3713" s="15"/>
    </row>
    <row r="3714" spans="1:1" x14ac:dyDescent="0.25">
      <c r="A3714" s="15"/>
    </row>
    <row r="3715" spans="1:1" x14ac:dyDescent="0.25">
      <c r="A3715" s="15"/>
    </row>
    <row r="3716" spans="1:1" x14ac:dyDescent="0.25">
      <c r="A3716" s="15"/>
    </row>
    <row r="3717" spans="1:1" x14ac:dyDescent="0.25">
      <c r="A3717" s="15"/>
    </row>
    <row r="3718" spans="1:1" x14ac:dyDescent="0.25">
      <c r="A3718" s="15"/>
    </row>
    <row r="3719" spans="1:1" x14ac:dyDescent="0.25">
      <c r="A3719" s="15"/>
    </row>
    <row r="3720" spans="1:1" x14ac:dyDescent="0.25">
      <c r="A3720" s="15"/>
    </row>
    <row r="3721" spans="1:1" x14ac:dyDescent="0.25">
      <c r="A3721" s="15"/>
    </row>
    <row r="3722" spans="1:1" x14ac:dyDescent="0.25">
      <c r="A3722" s="15"/>
    </row>
    <row r="3723" spans="1:1" x14ac:dyDescent="0.25">
      <c r="A3723" s="15"/>
    </row>
    <row r="3724" spans="1:1" x14ac:dyDescent="0.25">
      <c r="A3724" s="15"/>
    </row>
    <row r="3725" spans="1:1" x14ac:dyDescent="0.25">
      <c r="A3725" s="15"/>
    </row>
    <row r="3726" spans="1:1" x14ac:dyDescent="0.25">
      <c r="A3726" s="15"/>
    </row>
    <row r="3727" spans="1:1" x14ac:dyDescent="0.25">
      <c r="A3727" s="15"/>
    </row>
    <row r="3728" spans="1:1" x14ac:dyDescent="0.25">
      <c r="A3728" s="15"/>
    </row>
    <row r="3729" spans="1:1" x14ac:dyDescent="0.25">
      <c r="A3729" s="15"/>
    </row>
    <row r="3730" spans="1:1" x14ac:dyDescent="0.25">
      <c r="A3730" s="15"/>
    </row>
    <row r="3731" spans="1:1" x14ac:dyDescent="0.25">
      <c r="A3731" s="15"/>
    </row>
    <row r="3732" spans="1:1" x14ac:dyDescent="0.25">
      <c r="A3732" s="15"/>
    </row>
    <row r="3733" spans="1:1" x14ac:dyDescent="0.25">
      <c r="A3733" s="15"/>
    </row>
    <row r="3734" spans="1:1" x14ac:dyDescent="0.25">
      <c r="A3734" s="15"/>
    </row>
    <row r="3735" spans="1:1" x14ac:dyDescent="0.25">
      <c r="A3735" s="15"/>
    </row>
    <row r="3736" spans="1:1" x14ac:dyDescent="0.25">
      <c r="A3736" s="15"/>
    </row>
    <row r="3737" spans="1:1" x14ac:dyDescent="0.25">
      <c r="A3737" s="15"/>
    </row>
    <row r="3738" spans="1:1" x14ac:dyDescent="0.25">
      <c r="A3738" s="15"/>
    </row>
    <row r="3739" spans="1:1" x14ac:dyDescent="0.25">
      <c r="A3739" s="15"/>
    </row>
    <row r="3740" spans="1:1" x14ac:dyDescent="0.25">
      <c r="A3740" s="15"/>
    </row>
    <row r="3741" spans="1:1" x14ac:dyDescent="0.25">
      <c r="A3741" s="15"/>
    </row>
    <row r="3742" spans="1:1" x14ac:dyDescent="0.25">
      <c r="A3742" s="15"/>
    </row>
    <row r="3743" spans="1:1" x14ac:dyDescent="0.25">
      <c r="A3743" s="15"/>
    </row>
    <row r="3744" spans="1:1" x14ac:dyDescent="0.25">
      <c r="A3744" s="15"/>
    </row>
    <row r="3745" spans="1:1" x14ac:dyDescent="0.25">
      <c r="A3745" s="15"/>
    </row>
    <row r="3746" spans="1:1" x14ac:dyDescent="0.25">
      <c r="A3746" s="15"/>
    </row>
    <row r="3747" spans="1:1" x14ac:dyDescent="0.25">
      <c r="A3747" s="15"/>
    </row>
    <row r="3748" spans="1:1" x14ac:dyDescent="0.25">
      <c r="A3748" s="15"/>
    </row>
    <row r="3749" spans="1:1" x14ac:dyDescent="0.25">
      <c r="A3749" s="15"/>
    </row>
    <row r="3750" spans="1:1" x14ac:dyDescent="0.25">
      <c r="A3750" s="15"/>
    </row>
    <row r="3751" spans="1:1" x14ac:dyDescent="0.25">
      <c r="A3751" s="15"/>
    </row>
    <row r="3752" spans="1:1" x14ac:dyDescent="0.25">
      <c r="A3752" s="15"/>
    </row>
    <row r="3753" spans="1:1" x14ac:dyDescent="0.25">
      <c r="A3753" s="15"/>
    </row>
    <row r="3754" spans="1:1" x14ac:dyDescent="0.25">
      <c r="A3754" s="15"/>
    </row>
    <row r="3755" spans="1:1" x14ac:dyDescent="0.25">
      <c r="A3755" s="15"/>
    </row>
    <row r="3756" spans="1:1" x14ac:dyDescent="0.25">
      <c r="A3756" s="15"/>
    </row>
  </sheetData>
  <mergeCells count="7">
    <mergeCell ref="N3:P3"/>
    <mergeCell ref="N4:P4"/>
    <mergeCell ref="B5:O5"/>
    <mergeCell ref="G6:I6"/>
    <mergeCell ref="J6:K6"/>
    <mergeCell ref="L6:M6"/>
    <mergeCell ref="N6:O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77"/>
  <sheetViews>
    <sheetView zoomScaleNormal="100" workbookViewId="0">
      <selection activeCell="C10" sqref="C10:G10"/>
    </sheetView>
  </sheetViews>
  <sheetFormatPr defaultRowHeight="15" x14ac:dyDescent="0.25"/>
  <cols>
    <col min="1" max="1" width="6.140625" customWidth="1"/>
    <col min="2" max="2" width="26.28515625" customWidth="1"/>
    <col min="3" max="3" width="12.42578125" customWidth="1"/>
    <col min="4" max="4" width="13.85546875" customWidth="1"/>
    <col min="5" max="5" width="15.42578125" customWidth="1"/>
    <col min="6" max="6" width="14.85546875" customWidth="1"/>
    <col min="7" max="7" width="14.7109375" customWidth="1"/>
    <col min="8" max="8" width="8.42578125" customWidth="1"/>
    <col min="9" max="9" width="14.28515625" customWidth="1"/>
    <col min="10" max="10" width="14.5703125" customWidth="1"/>
    <col min="11" max="11" width="14.85546875" customWidth="1"/>
    <col min="12" max="12" width="10.140625" bestFit="1" customWidth="1"/>
    <col min="17" max="17" width="11.28515625" customWidth="1"/>
    <col min="18" max="18" width="11.42578125" customWidth="1"/>
    <col min="19" max="19" width="11.7109375" customWidth="1"/>
  </cols>
  <sheetData>
    <row r="2" spans="1:9" x14ac:dyDescent="0.25">
      <c r="G2" s="529" t="s">
        <v>456</v>
      </c>
      <c r="H2" s="529"/>
      <c r="I2" s="529"/>
    </row>
    <row r="3" spans="1:9" x14ac:dyDescent="0.25">
      <c r="G3" s="181" t="s">
        <v>457</v>
      </c>
      <c r="H3" s="181"/>
      <c r="I3" s="287"/>
    </row>
    <row r="4" spans="1:9" x14ac:dyDescent="0.25">
      <c r="G4" s="530" t="s">
        <v>459</v>
      </c>
      <c r="H4" s="530"/>
      <c r="I4" s="530"/>
    </row>
    <row r="5" spans="1:9" ht="19.5" customHeight="1" x14ac:dyDescent="0.25">
      <c r="A5" s="180"/>
      <c r="B5" s="531" t="s">
        <v>232</v>
      </c>
      <c r="C5" s="531"/>
      <c r="D5" s="531"/>
      <c r="E5" s="531"/>
      <c r="F5" s="531"/>
      <c r="G5" s="531"/>
      <c r="H5" s="531"/>
      <c r="I5" s="531"/>
    </row>
    <row r="6" spans="1:9" ht="15" customHeight="1" x14ac:dyDescent="0.25">
      <c r="A6" s="531" t="s">
        <v>685</v>
      </c>
      <c r="B6" s="531"/>
      <c r="C6" s="531"/>
      <c r="D6" s="531"/>
      <c r="E6" s="531"/>
      <c r="F6" s="531"/>
      <c r="G6" s="531"/>
      <c r="H6" s="531"/>
      <c r="I6" s="531"/>
    </row>
    <row r="7" spans="1:9" ht="15" customHeight="1" x14ac:dyDescent="0.25">
      <c r="A7" s="134" t="s">
        <v>233</v>
      </c>
      <c r="B7" s="135" t="s">
        <v>58</v>
      </c>
      <c r="C7" s="501" t="s">
        <v>59</v>
      </c>
      <c r="D7" s="501" t="s">
        <v>234</v>
      </c>
      <c r="E7" s="497" t="s">
        <v>686</v>
      </c>
      <c r="F7" s="521"/>
      <c r="G7" s="521"/>
      <c r="H7" s="501" t="s">
        <v>513</v>
      </c>
      <c r="I7" s="501" t="s">
        <v>514</v>
      </c>
    </row>
    <row r="8" spans="1:9" ht="24" customHeight="1" x14ac:dyDescent="0.25">
      <c r="A8" s="134" t="s">
        <v>235</v>
      </c>
      <c r="B8" s="134" t="s">
        <v>236</v>
      </c>
      <c r="C8" s="502"/>
      <c r="D8" s="502"/>
      <c r="E8" s="521"/>
      <c r="F8" s="521"/>
      <c r="G8" s="521"/>
      <c r="H8" s="502"/>
      <c r="I8" s="501"/>
    </row>
    <row r="9" spans="1:9" ht="15.75" customHeight="1" x14ac:dyDescent="0.25">
      <c r="A9" s="134"/>
      <c r="B9" s="134"/>
      <c r="C9" s="502"/>
      <c r="D9" s="502"/>
      <c r="E9" s="135" t="s">
        <v>28</v>
      </c>
      <c r="F9" s="135" t="s">
        <v>65</v>
      </c>
      <c r="G9" s="135" t="s">
        <v>66</v>
      </c>
      <c r="H9" s="502"/>
      <c r="I9" s="501"/>
    </row>
    <row r="10" spans="1:9" ht="112.5" customHeight="1" x14ac:dyDescent="0.25">
      <c r="A10" s="136">
        <v>1</v>
      </c>
      <c r="B10" s="137" t="s">
        <v>237</v>
      </c>
      <c r="C10" s="527" t="s">
        <v>515</v>
      </c>
      <c r="D10" s="527"/>
      <c r="E10" s="527"/>
      <c r="F10" s="527"/>
      <c r="G10" s="527"/>
      <c r="H10" s="525" t="s">
        <v>516</v>
      </c>
      <c r="I10" s="241"/>
    </row>
    <row r="11" spans="1:9" ht="14.25" customHeight="1" x14ac:dyDescent="0.25">
      <c r="A11" s="134">
        <v>1</v>
      </c>
      <c r="B11" s="138" t="s">
        <v>89</v>
      </c>
      <c r="C11" s="138">
        <v>1973</v>
      </c>
      <c r="D11" s="138">
        <v>58.2</v>
      </c>
      <c r="E11" s="139">
        <v>124033</v>
      </c>
      <c r="F11" s="140">
        <v>62788</v>
      </c>
      <c r="G11" s="140">
        <f>SUM(E11-F11)</f>
        <v>61245</v>
      </c>
      <c r="H11" s="526"/>
      <c r="I11" s="241"/>
    </row>
    <row r="12" spans="1:9" ht="15.75" x14ac:dyDescent="0.25">
      <c r="A12" s="134"/>
      <c r="B12" s="288" t="s">
        <v>517</v>
      </c>
      <c r="C12" s="528" t="s">
        <v>518</v>
      </c>
      <c r="D12" s="288">
        <f t="shared" ref="D12:G13" si="0">SUM(D11:D11)</f>
        <v>58.2</v>
      </c>
      <c r="E12" s="141">
        <f t="shared" si="0"/>
        <v>124033</v>
      </c>
      <c r="F12" s="140">
        <f t="shared" si="0"/>
        <v>62788</v>
      </c>
      <c r="G12" s="140">
        <f t="shared" si="0"/>
        <v>61245</v>
      </c>
      <c r="H12" s="526"/>
      <c r="I12" s="241"/>
    </row>
    <row r="13" spans="1:9" ht="15.75" customHeight="1" x14ac:dyDescent="0.25">
      <c r="A13" s="134"/>
      <c r="B13" s="137" t="s">
        <v>519</v>
      </c>
      <c r="C13" s="528"/>
      <c r="D13" s="289">
        <f t="shared" si="0"/>
        <v>58.2</v>
      </c>
      <c r="E13" s="290">
        <f t="shared" si="0"/>
        <v>124033</v>
      </c>
      <c r="F13" s="291">
        <f t="shared" si="0"/>
        <v>62788</v>
      </c>
      <c r="G13" s="291">
        <f t="shared" si="0"/>
        <v>61245</v>
      </c>
      <c r="H13" s="526"/>
      <c r="I13" s="241">
        <v>1</v>
      </c>
    </row>
    <row r="14" spans="1:9" ht="15.75" x14ac:dyDescent="0.25">
      <c r="A14" s="136">
        <v>2</v>
      </c>
      <c r="B14" s="142" t="s">
        <v>238</v>
      </c>
      <c r="C14" s="494" t="s">
        <v>520</v>
      </c>
      <c r="D14" s="494"/>
      <c r="E14" s="494"/>
      <c r="F14" s="494"/>
      <c r="G14" s="494"/>
      <c r="H14" s="494"/>
      <c r="I14" s="241"/>
    </row>
    <row r="15" spans="1:9" ht="15.75" x14ac:dyDescent="0.25">
      <c r="A15" s="134">
        <v>1</v>
      </c>
      <c r="B15" s="138" t="s">
        <v>105</v>
      </c>
      <c r="C15" s="138">
        <v>1966</v>
      </c>
      <c r="D15" s="138">
        <v>42.3</v>
      </c>
      <c r="E15" s="143">
        <v>61450</v>
      </c>
      <c r="F15" s="140">
        <v>34794</v>
      </c>
      <c r="G15" s="140">
        <f>SUM(E15-F15)</f>
        <v>26656</v>
      </c>
      <c r="H15" s="525" t="s">
        <v>521</v>
      </c>
      <c r="I15" s="241"/>
    </row>
    <row r="16" spans="1:9" ht="21" customHeight="1" x14ac:dyDescent="0.25">
      <c r="A16" s="134">
        <v>2</v>
      </c>
      <c r="B16" s="138" t="s">
        <v>89</v>
      </c>
      <c r="C16" s="138">
        <v>1966</v>
      </c>
      <c r="D16" s="138">
        <v>30.7</v>
      </c>
      <c r="E16" s="143">
        <v>44598</v>
      </c>
      <c r="F16" s="140">
        <v>25252</v>
      </c>
      <c r="G16" s="140">
        <f>SUM(E16-F16)</f>
        <v>19346</v>
      </c>
      <c r="H16" s="526"/>
      <c r="I16" s="241"/>
    </row>
    <row r="17" spans="1:9" ht="15.75" customHeight="1" x14ac:dyDescent="0.25">
      <c r="A17" s="134">
        <v>3</v>
      </c>
      <c r="B17" s="138" t="s">
        <v>109</v>
      </c>
      <c r="C17" s="138">
        <v>1966</v>
      </c>
      <c r="D17" s="138">
        <v>31.2</v>
      </c>
      <c r="E17" s="143">
        <v>45325</v>
      </c>
      <c r="F17" s="140">
        <v>25663</v>
      </c>
      <c r="G17" s="140">
        <f>SUM(E17-F17)</f>
        <v>19662</v>
      </c>
      <c r="H17" s="526"/>
      <c r="I17" s="241"/>
    </row>
    <row r="18" spans="1:9" ht="21" customHeight="1" x14ac:dyDescent="0.25">
      <c r="A18" s="134"/>
      <c r="B18" s="288" t="s">
        <v>522</v>
      </c>
      <c r="C18" s="499" t="s">
        <v>523</v>
      </c>
      <c r="D18" s="144">
        <f>SUM(D15:D17)</f>
        <v>104.2</v>
      </c>
      <c r="E18" s="140">
        <f>SUM(E15:E17)</f>
        <v>151373</v>
      </c>
      <c r="F18" s="140">
        <f>SUM(F15:F17)</f>
        <v>85709</v>
      </c>
      <c r="G18" s="140">
        <f>SUM(E18-F18)</f>
        <v>65664</v>
      </c>
      <c r="H18" s="526"/>
      <c r="I18" s="241"/>
    </row>
    <row r="19" spans="1:9" ht="15.75" x14ac:dyDescent="0.25">
      <c r="A19" s="134"/>
      <c r="B19" s="137" t="s">
        <v>519</v>
      </c>
      <c r="C19" s="499"/>
      <c r="D19" s="292">
        <f>D15+D16+D17</f>
        <v>104.2</v>
      </c>
      <c r="E19" s="291">
        <f>SUM(E18:E18)</f>
        <v>151373</v>
      </c>
      <c r="F19" s="291">
        <f>SUM(F18:F18)</f>
        <v>85709</v>
      </c>
      <c r="G19" s="291">
        <f>SUM(G18:G18)</f>
        <v>65664</v>
      </c>
      <c r="H19" s="526"/>
      <c r="I19" s="241">
        <v>3</v>
      </c>
    </row>
    <row r="20" spans="1:9" ht="15.75" x14ac:dyDescent="0.25">
      <c r="A20" s="134"/>
      <c r="B20" s="137"/>
      <c r="C20" s="293"/>
      <c r="D20" s="146"/>
      <c r="E20" s="156"/>
      <c r="F20" s="156"/>
      <c r="G20" s="156"/>
      <c r="H20" s="294"/>
      <c r="I20" s="241"/>
    </row>
    <row r="21" spans="1:9" ht="15.75" x14ac:dyDescent="0.25">
      <c r="A21" s="136">
        <v>3</v>
      </c>
      <c r="B21" s="142" t="s">
        <v>239</v>
      </c>
      <c r="C21" s="494" t="s">
        <v>524</v>
      </c>
      <c r="D21" s="491"/>
      <c r="E21" s="491"/>
      <c r="F21" s="491"/>
      <c r="G21" s="491"/>
      <c r="H21" s="525" t="s">
        <v>521</v>
      </c>
      <c r="I21" s="241"/>
    </row>
    <row r="22" spans="1:9" ht="15.75" x14ac:dyDescent="0.25">
      <c r="A22" s="134">
        <v>1</v>
      </c>
      <c r="B22" s="138" t="s">
        <v>96</v>
      </c>
      <c r="C22" s="295">
        <v>1966</v>
      </c>
      <c r="D22" s="295">
        <v>39.700000000000003</v>
      </c>
      <c r="E22" s="296">
        <v>34515</v>
      </c>
      <c r="F22" s="297">
        <v>19480</v>
      </c>
      <c r="G22" s="298">
        <f>SUM(E22-F22)</f>
        <v>15035</v>
      </c>
      <c r="H22" s="525"/>
      <c r="I22" s="241"/>
    </row>
    <row r="23" spans="1:9" ht="15.75" x14ac:dyDescent="0.25">
      <c r="A23" s="134">
        <v>2</v>
      </c>
      <c r="B23" s="138" t="s">
        <v>107</v>
      </c>
      <c r="C23" s="295">
        <v>1966</v>
      </c>
      <c r="D23" s="295">
        <v>44.1</v>
      </c>
      <c r="E23" s="296">
        <v>38341</v>
      </c>
      <c r="F23" s="297">
        <v>21639</v>
      </c>
      <c r="G23" s="298">
        <f>SUM(E23-F23)</f>
        <v>16702</v>
      </c>
      <c r="H23" s="525"/>
      <c r="I23" s="241"/>
    </row>
    <row r="24" spans="1:9" ht="15.75" x14ac:dyDescent="0.25">
      <c r="A24" s="134"/>
      <c r="B24" s="288" t="s">
        <v>522</v>
      </c>
      <c r="C24" s="499" t="s">
        <v>525</v>
      </c>
      <c r="D24" s="299">
        <f>SUM(D22:D23)</f>
        <v>83.800000000000011</v>
      </c>
      <c r="E24" s="298">
        <f>SUM(E22:E23)</f>
        <v>72856</v>
      </c>
      <c r="F24" s="297">
        <f>SUM(F22:F23)</f>
        <v>41119</v>
      </c>
      <c r="G24" s="298">
        <f>SUM(E24-F24)</f>
        <v>31737</v>
      </c>
      <c r="H24" s="525"/>
      <c r="I24" s="241"/>
    </row>
    <row r="25" spans="1:9" ht="15.75" x14ac:dyDescent="0.25">
      <c r="A25" s="134"/>
      <c r="B25" s="137" t="s">
        <v>512</v>
      </c>
      <c r="C25" s="491"/>
      <c r="D25" s="300">
        <f>SUM(D24:D24)</f>
        <v>83.800000000000011</v>
      </c>
      <c r="E25" s="301">
        <f>SUM(E24:E24)</f>
        <v>72856</v>
      </c>
      <c r="F25" s="302">
        <f>SUM(F24:F24)</f>
        <v>41119</v>
      </c>
      <c r="G25" s="301">
        <f>SUM(E25-F25)</f>
        <v>31737</v>
      </c>
      <c r="H25" s="525"/>
      <c r="I25" s="241">
        <v>2</v>
      </c>
    </row>
    <row r="26" spans="1:9" ht="15.75" x14ac:dyDescent="0.25">
      <c r="A26" s="134"/>
      <c r="B26" s="137"/>
      <c r="C26" s="211"/>
      <c r="D26" s="145"/>
      <c r="E26" s="303"/>
      <c r="F26" s="304"/>
      <c r="G26" s="303"/>
      <c r="H26" s="188"/>
      <c r="I26" s="241"/>
    </row>
    <row r="27" spans="1:9" ht="15.75" customHeight="1" x14ac:dyDescent="0.25">
      <c r="A27" s="136">
        <v>4</v>
      </c>
      <c r="B27" s="142" t="s">
        <v>240</v>
      </c>
      <c r="C27" s="494" t="s">
        <v>524</v>
      </c>
      <c r="D27" s="491"/>
      <c r="E27" s="491"/>
      <c r="F27" s="491"/>
      <c r="G27" s="491"/>
      <c r="H27" s="491"/>
      <c r="I27" s="241"/>
    </row>
    <row r="28" spans="1:9" ht="15.75" x14ac:dyDescent="0.25">
      <c r="A28" s="134">
        <v>1</v>
      </c>
      <c r="B28" s="138" t="s">
        <v>90</v>
      </c>
      <c r="C28" s="138">
        <v>1967</v>
      </c>
      <c r="D28" s="138">
        <v>42.2</v>
      </c>
      <c r="E28" s="143">
        <v>51671</v>
      </c>
      <c r="F28" s="141">
        <v>28867</v>
      </c>
      <c r="G28" s="140">
        <f>SUM(E28-F28)</f>
        <v>22804</v>
      </c>
      <c r="H28" s="525" t="s">
        <v>521</v>
      </c>
      <c r="I28" s="241"/>
    </row>
    <row r="29" spans="1:9" ht="15.75" customHeight="1" x14ac:dyDescent="0.25">
      <c r="A29" s="134">
        <v>2</v>
      </c>
      <c r="B29" s="138" t="s">
        <v>93</v>
      </c>
      <c r="C29" s="138">
        <v>1967</v>
      </c>
      <c r="D29" s="138">
        <v>41.8</v>
      </c>
      <c r="E29" s="143">
        <v>51182</v>
      </c>
      <c r="F29" s="141">
        <v>28594</v>
      </c>
      <c r="G29" s="140">
        <f>SUM(E29-F29)</f>
        <v>22588</v>
      </c>
      <c r="H29" s="525"/>
      <c r="I29" s="241"/>
    </row>
    <row r="30" spans="1:9" ht="31.5" customHeight="1" x14ac:dyDescent="0.25">
      <c r="A30" s="134">
        <v>3</v>
      </c>
      <c r="B30" s="138" t="s">
        <v>99</v>
      </c>
      <c r="C30" s="138">
        <v>1967</v>
      </c>
      <c r="D30" s="138">
        <v>39.5</v>
      </c>
      <c r="E30" s="143">
        <v>48365</v>
      </c>
      <c r="F30" s="141">
        <v>27020</v>
      </c>
      <c r="G30" s="140">
        <f>SUM(E30-F30)</f>
        <v>21345</v>
      </c>
      <c r="H30" s="525"/>
      <c r="I30" s="241"/>
    </row>
    <row r="31" spans="1:9" ht="15.75" x14ac:dyDescent="0.25">
      <c r="A31" s="134"/>
      <c r="B31" s="288" t="s">
        <v>522</v>
      </c>
      <c r="C31" s="499" t="s">
        <v>523</v>
      </c>
      <c r="D31" s="288">
        <f>SUM(D28:D30)</f>
        <v>123.5</v>
      </c>
      <c r="E31" s="143">
        <f>SUM(E28:E30)</f>
        <v>151218</v>
      </c>
      <c r="F31" s="141">
        <f>SUM(F28:F30)</f>
        <v>84481</v>
      </c>
      <c r="G31" s="140">
        <f>SUM(E31-F31)</f>
        <v>66737</v>
      </c>
      <c r="H31" s="525"/>
      <c r="I31" s="241"/>
    </row>
    <row r="32" spans="1:9" ht="15.75" x14ac:dyDescent="0.25">
      <c r="A32" s="134"/>
      <c r="B32" s="137" t="s">
        <v>519</v>
      </c>
      <c r="C32" s="491"/>
      <c r="D32" s="289">
        <f>SUM(D31:D31)</f>
        <v>123.5</v>
      </c>
      <c r="E32" s="305">
        <f>SUM(E31:E31)</f>
        <v>151218</v>
      </c>
      <c r="F32" s="290">
        <f>SUM(F31:F31)</f>
        <v>84481</v>
      </c>
      <c r="G32" s="291">
        <f>SUM(E32-F32)</f>
        <v>66737</v>
      </c>
      <c r="H32" s="525"/>
      <c r="I32" s="241">
        <v>3</v>
      </c>
    </row>
    <row r="33" spans="1:9" ht="15.75" x14ac:dyDescent="0.25">
      <c r="A33" s="134"/>
      <c r="B33" s="137"/>
      <c r="C33" s="211"/>
      <c r="D33" s="306"/>
      <c r="E33" s="307"/>
      <c r="F33" s="308"/>
      <c r="G33" s="156"/>
      <c r="H33" s="309"/>
      <c r="I33" s="241"/>
    </row>
    <row r="34" spans="1:9" ht="15.75" x14ac:dyDescent="0.25">
      <c r="A34" s="136">
        <v>5</v>
      </c>
      <c r="B34" s="142" t="s">
        <v>241</v>
      </c>
      <c r="C34" s="494" t="s">
        <v>524</v>
      </c>
      <c r="D34" s="491"/>
      <c r="E34" s="491"/>
      <c r="F34" s="491"/>
      <c r="G34" s="491"/>
      <c r="H34" s="491"/>
      <c r="I34" s="241"/>
    </row>
    <row r="35" spans="1:9" ht="15.75" x14ac:dyDescent="0.25">
      <c r="A35" s="134">
        <v>1</v>
      </c>
      <c r="B35" s="138" t="s">
        <v>112</v>
      </c>
      <c r="C35" s="138">
        <v>1962</v>
      </c>
      <c r="D35" s="138">
        <v>43.8</v>
      </c>
      <c r="E35" s="143">
        <v>60358</v>
      </c>
      <c r="F35" s="141">
        <v>35993</v>
      </c>
      <c r="G35" s="140">
        <f>SUM(E35-F35)</f>
        <v>24365</v>
      </c>
      <c r="H35" s="525" t="s">
        <v>521</v>
      </c>
      <c r="I35" s="241"/>
    </row>
    <row r="36" spans="1:9" ht="15.75" x14ac:dyDescent="0.25">
      <c r="A36" s="134">
        <v>2</v>
      </c>
      <c r="B36" s="138" t="s">
        <v>107</v>
      </c>
      <c r="C36" s="138">
        <v>1962</v>
      </c>
      <c r="D36" s="138">
        <v>42.8</v>
      </c>
      <c r="E36" s="143">
        <v>58980</v>
      </c>
      <c r="F36" s="141">
        <v>35172</v>
      </c>
      <c r="G36" s="140">
        <f>SUM(E36-F36)</f>
        <v>23808</v>
      </c>
      <c r="H36" s="526"/>
      <c r="I36" s="241"/>
    </row>
    <row r="37" spans="1:9" ht="15.75" customHeight="1" x14ac:dyDescent="0.25">
      <c r="A37" s="134">
        <v>3</v>
      </c>
      <c r="B37" s="138" t="s">
        <v>94</v>
      </c>
      <c r="C37" s="138">
        <v>1962</v>
      </c>
      <c r="D37" s="138">
        <v>43</v>
      </c>
      <c r="E37" s="143">
        <v>59256</v>
      </c>
      <c r="F37" s="141">
        <v>35336</v>
      </c>
      <c r="G37" s="140">
        <f>SUM(E37-F37)</f>
        <v>23920</v>
      </c>
      <c r="H37" s="526"/>
      <c r="I37" s="241"/>
    </row>
    <row r="38" spans="1:9" ht="15.75" x14ac:dyDescent="0.25">
      <c r="A38" s="134"/>
      <c r="B38" s="288" t="s">
        <v>522</v>
      </c>
      <c r="C38" s="499" t="s">
        <v>523</v>
      </c>
      <c r="D38" s="288">
        <f>SUM(D35:D37)</f>
        <v>129.6</v>
      </c>
      <c r="E38" s="143">
        <f>SUM(E35:E37)</f>
        <v>178594</v>
      </c>
      <c r="F38" s="141">
        <f>SUM(F35:F37)</f>
        <v>106501</v>
      </c>
      <c r="G38" s="140">
        <f>SUM(E38-F38)</f>
        <v>72093</v>
      </c>
      <c r="H38" s="526"/>
      <c r="I38" s="241"/>
    </row>
    <row r="39" spans="1:9" ht="15.75" x14ac:dyDescent="0.25">
      <c r="A39" s="134"/>
      <c r="B39" s="137" t="s">
        <v>519</v>
      </c>
      <c r="C39" s="491"/>
      <c r="D39" s="289">
        <f>SUM(D38:D38)</f>
        <v>129.6</v>
      </c>
      <c r="E39" s="305">
        <f>SUM(E38:E38)</f>
        <v>178594</v>
      </c>
      <c r="F39" s="290">
        <f>SUM(F38:F38)</f>
        <v>106501</v>
      </c>
      <c r="G39" s="291">
        <f>SUM(E39-F39)</f>
        <v>72093</v>
      </c>
      <c r="H39" s="526"/>
      <c r="I39" s="241">
        <v>3</v>
      </c>
    </row>
    <row r="40" spans="1:9" ht="15.75" customHeight="1" x14ac:dyDescent="0.25">
      <c r="A40" s="134"/>
      <c r="B40" s="137"/>
      <c r="C40" s="211"/>
      <c r="D40" s="306"/>
      <c r="E40" s="307"/>
      <c r="F40" s="308"/>
      <c r="G40" s="156"/>
      <c r="H40" s="294"/>
      <c r="I40" s="241"/>
    </row>
    <row r="41" spans="1:9" ht="15.75" x14ac:dyDescent="0.25">
      <c r="A41" s="136">
        <v>6</v>
      </c>
      <c r="B41" s="142" t="s">
        <v>242</v>
      </c>
      <c r="C41" s="494" t="s">
        <v>524</v>
      </c>
      <c r="D41" s="491"/>
      <c r="E41" s="491"/>
      <c r="F41" s="491"/>
      <c r="G41" s="491"/>
      <c r="H41" s="491"/>
      <c r="I41" s="241"/>
    </row>
    <row r="42" spans="1:9" ht="15.75" x14ac:dyDescent="0.25">
      <c r="A42" s="134">
        <v>1</v>
      </c>
      <c r="B42" s="138" t="s">
        <v>93</v>
      </c>
      <c r="C42" s="138">
        <v>1963</v>
      </c>
      <c r="D42" s="138">
        <v>40.700000000000003</v>
      </c>
      <c r="E42" s="143">
        <v>49503</v>
      </c>
      <c r="F42" s="141">
        <v>29415</v>
      </c>
      <c r="G42" s="140">
        <f>SUM(E42-F42)</f>
        <v>20088</v>
      </c>
      <c r="H42" s="498" t="s">
        <v>526</v>
      </c>
      <c r="I42" s="241"/>
    </row>
    <row r="43" spans="1:9" ht="15.75" x14ac:dyDescent="0.25">
      <c r="A43" s="134"/>
      <c r="B43" s="288" t="s">
        <v>522</v>
      </c>
      <c r="C43" s="499" t="s">
        <v>97</v>
      </c>
      <c r="D43" s="288">
        <f t="shared" ref="D43:F44" si="1">SUM(D42:D42)</f>
        <v>40.700000000000003</v>
      </c>
      <c r="E43" s="143">
        <f t="shared" si="1"/>
        <v>49503</v>
      </c>
      <c r="F43" s="141">
        <f t="shared" si="1"/>
        <v>29415</v>
      </c>
      <c r="G43" s="140">
        <f>SUM(E43-F43)</f>
        <v>20088</v>
      </c>
      <c r="H43" s="498"/>
      <c r="I43" s="241"/>
    </row>
    <row r="44" spans="1:9" ht="15.75" x14ac:dyDescent="0.25">
      <c r="A44" s="134"/>
      <c r="B44" s="137" t="s">
        <v>519</v>
      </c>
      <c r="C44" s="491"/>
      <c r="D44" s="289">
        <f t="shared" si="1"/>
        <v>40.700000000000003</v>
      </c>
      <c r="E44" s="305">
        <f t="shared" si="1"/>
        <v>49503</v>
      </c>
      <c r="F44" s="290">
        <f t="shared" si="1"/>
        <v>29415</v>
      </c>
      <c r="G44" s="291">
        <f>SUM(E44-F44)</f>
        <v>20088</v>
      </c>
      <c r="H44" s="498"/>
      <c r="I44" s="310">
        <v>1</v>
      </c>
    </row>
    <row r="45" spans="1:9" ht="15.75" x14ac:dyDescent="0.25">
      <c r="A45" s="134"/>
      <c r="B45" s="137"/>
      <c r="C45" s="211"/>
      <c r="D45" s="306"/>
      <c r="E45" s="307"/>
      <c r="F45" s="308"/>
      <c r="G45" s="156"/>
      <c r="H45" s="311"/>
      <c r="I45" s="310"/>
    </row>
    <row r="46" spans="1:9" ht="15.75" x14ac:dyDescent="0.25">
      <c r="A46" s="136">
        <v>7</v>
      </c>
      <c r="B46" s="142" t="s">
        <v>243</v>
      </c>
      <c r="C46" s="494" t="s">
        <v>524</v>
      </c>
      <c r="D46" s="491"/>
      <c r="E46" s="491"/>
      <c r="F46" s="491"/>
      <c r="G46" s="491"/>
      <c r="H46" s="491"/>
      <c r="I46" s="241"/>
    </row>
    <row r="47" spans="1:9" ht="15.75" x14ac:dyDescent="0.25">
      <c r="A47" s="134">
        <v>1</v>
      </c>
      <c r="B47" s="138" t="s">
        <v>74</v>
      </c>
      <c r="C47" s="138">
        <v>1966</v>
      </c>
      <c r="D47" s="138">
        <v>40.1</v>
      </c>
      <c r="E47" s="143">
        <v>18167</v>
      </c>
      <c r="F47" s="141">
        <v>10302</v>
      </c>
      <c r="G47" s="140">
        <f>SUM(E47-F47)</f>
        <v>7865</v>
      </c>
      <c r="H47" s="498" t="s">
        <v>521</v>
      </c>
      <c r="I47" s="241"/>
    </row>
    <row r="48" spans="1:9" ht="15.75" x14ac:dyDescent="0.25">
      <c r="A48" s="134"/>
      <c r="B48" s="288" t="s">
        <v>522</v>
      </c>
      <c r="C48" s="499" t="s">
        <v>97</v>
      </c>
      <c r="D48" s="288">
        <f t="shared" ref="D48:F49" si="2">SUM(D47:D47)</f>
        <v>40.1</v>
      </c>
      <c r="E48" s="143">
        <f t="shared" si="2"/>
        <v>18167</v>
      </c>
      <c r="F48" s="141">
        <f t="shared" si="2"/>
        <v>10302</v>
      </c>
      <c r="G48" s="140">
        <f>SUM(E48-F48)</f>
        <v>7865</v>
      </c>
      <c r="H48" s="498"/>
      <c r="I48" s="241"/>
    </row>
    <row r="49" spans="1:9" ht="15.75" x14ac:dyDescent="0.25">
      <c r="A49" s="134"/>
      <c r="B49" s="137" t="s">
        <v>519</v>
      </c>
      <c r="C49" s="491"/>
      <c r="D49" s="289">
        <f t="shared" si="2"/>
        <v>40.1</v>
      </c>
      <c r="E49" s="305">
        <f t="shared" si="2"/>
        <v>18167</v>
      </c>
      <c r="F49" s="290">
        <f t="shared" si="2"/>
        <v>10302</v>
      </c>
      <c r="G49" s="291">
        <f>SUM(E49-F49)</f>
        <v>7865</v>
      </c>
      <c r="H49" s="498"/>
      <c r="I49" s="241">
        <v>1</v>
      </c>
    </row>
    <row r="50" spans="1:9" ht="15.75" x14ac:dyDescent="0.25">
      <c r="A50" s="134"/>
      <c r="B50" s="137"/>
      <c r="C50" s="211"/>
      <c r="D50" s="306"/>
      <c r="E50" s="307"/>
      <c r="F50" s="308"/>
      <c r="G50" s="156"/>
      <c r="H50" s="312"/>
      <c r="I50" s="241"/>
    </row>
    <row r="51" spans="1:9" ht="31.5" x14ac:dyDescent="0.25">
      <c r="A51" s="136">
        <v>8</v>
      </c>
      <c r="B51" s="147" t="s">
        <v>244</v>
      </c>
      <c r="C51" s="313" t="s">
        <v>245</v>
      </c>
      <c r="D51" s="138">
        <v>51.2</v>
      </c>
      <c r="E51" s="143">
        <v>135237</v>
      </c>
      <c r="F51" s="140">
        <v>25849</v>
      </c>
      <c r="G51" s="140">
        <f>SUM(E51-F51)</f>
        <v>109388</v>
      </c>
      <c r="H51" s="498" t="s">
        <v>521</v>
      </c>
      <c r="I51" s="241"/>
    </row>
    <row r="52" spans="1:9" ht="15.75" x14ac:dyDescent="0.25">
      <c r="A52" s="134"/>
      <c r="B52" s="288" t="s">
        <v>522</v>
      </c>
      <c r="C52" s="499" t="s">
        <v>97</v>
      </c>
      <c r="D52" s="144">
        <f t="shared" ref="D52:G53" si="3">SUM(D51:D51)</f>
        <v>51.2</v>
      </c>
      <c r="E52" s="139">
        <f t="shared" si="3"/>
        <v>135237</v>
      </c>
      <c r="F52" s="140">
        <f t="shared" si="3"/>
        <v>25849</v>
      </c>
      <c r="G52" s="140">
        <f t="shared" si="3"/>
        <v>109388</v>
      </c>
      <c r="H52" s="498"/>
      <c r="I52" s="241"/>
    </row>
    <row r="53" spans="1:9" ht="15.75" x14ac:dyDescent="0.25">
      <c r="A53" s="134"/>
      <c r="B53" s="137" t="s">
        <v>519</v>
      </c>
      <c r="C53" s="499"/>
      <c r="D53" s="289">
        <f t="shared" si="3"/>
        <v>51.2</v>
      </c>
      <c r="E53" s="314">
        <f t="shared" si="3"/>
        <v>135237</v>
      </c>
      <c r="F53" s="291">
        <f t="shared" si="3"/>
        <v>25849</v>
      </c>
      <c r="G53" s="291">
        <f t="shared" si="3"/>
        <v>109388</v>
      </c>
      <c r="H53" s="498"/>
      <c r="I53" s="241">
        <v>1</v>
      </c>
    </row>
    <row r="54" spans="1:9" ht="15.75" x14ac:dyDescent="0.25">
      <c r="A54" s="136">
        <v>9</v>
      </c>
      <c r="B54" s="142" t="s">
        <v>246</v>
      </c>
      <c r="C54" s="494" t="s">
        <v>527</v>
      </c>
      <c r="D54" s="491"/>
      <c r="E54" s="491"/>
      <c r="F54" s="491"/>
      <c r="G54" s="491"/>
      <c r="H54" s="491"/>
      <c r="I54" s="241"/>
    </row>
    <row r="55" spans="1:9" ht="15.75" customHeight="1" x14ac:dyDescent="0.25">
      <c r="A55" s="134">
        <v>1</v>
      </c>
      <c r="B55" s="138" t="s">
        <v>247</v>
      </c>
      <c r="C55" s="138">
        <v>1983</v>
      </c>
      <c r="D55" s="138">
        <v>64.900000000000006</v>
      </c>
      <c r="E55" s="143">
        <v>137413</v>
      </c>
      <c r="F55" s="140">
        <v>38334</v>
      </c>
      <c r="G55" s="140">
        <f>SUM(E55-F55)</f>
        <v>99079</v>
      </c>
      <c r="H55" s="523"/>
      <c r="I55" s="241"/>
    </row>
    <row r="56" spans="1:9" ht="15.75" x14ac:dyDescent="0.25">
      <c r="A56" s="148">
        <v>2</v>
      </c>
      <c r="B56" s="149" t="s">
        <v>248</v>
      </c>
      <c r="C56" s="149">
        <v>1983</v>
      </c>
      <c r="D56" s="149">
        <v>57.3</v>
      </c>
      <c r="E56" s="315">
        <v>121321</v>
      </c>
      <c r="F56" s="315">
        <v>33845</v>
      </c>
      <c r="G56" s="315">
        <f>SUM(E56-F56)</f>
        <v>87476</v>
      </c>
      <c r="H56" s="523"/>
      <c r="I56" s="241"/>
    </row>
    <row r="57" spans="1:9" ht="15.75" x14ac:dyDescent="0.25">
      <c r="A57" s="134"/>
      <c r="B57" s="288" t="s">
        <v>522</v>
      </c>
      <c r="C57" s="499" t="s">
        <v>525</v>
      </c>
      <c r="D57" s="288">
        <f>SUM(D55:D56)</f>
        <v>122.2</v>
      </c>
      <c r="E57" s="139">
        <f>SUM(E55:E56)</f>
        <v>258734</v>
      </c>
      <c r="F57" s="140">
        <f>SUM(F55:F56)</f>
        <v>72179</v>
      </c>
      <c r="G57" s="140">
        <f>SUM(G55:G56)</f>
        <v>186555</v>
      </c>
      <c r="H57" s="523"/>
      <c r="I57" s="241"/>
    </row>
    <row r="58" spans="1:9" ht="15.75" x14ac:dyDescent="0.25">
      <c r="A58" s="134"/>
      <c r="B58" s="137" t="s">
        <v>528</v>
      </c>
      <c r="C58" s="499"/>
      <c r="D58" s="289">
        <f>SUM(D57:D57)</f>
        <v>122.2</v>
      </c>
      <c r="E58" s="314">
        <f>SUM(E57:E57)</f>
        <v>258734</v>
      </c>
      <c r="F58" s="291">
        <f>SUM(F57:F57)</f>
        <v>72179</v>
      </c>
      <c r="G58" s="291">
        <f>SUM(E58-F58)</f>
        <v>186555</v>
      </c>
      <c r="H58" s="523"/>
      <c r="I58" s="241">
        <v>2</v>
      </c>
    </row>
    <row r="59" spans="1:9" ht="15.75" x14ac:dyDescent="0.25">
      <c r="A59" s="134"/>
      <c r="B59" s="137"/>
      <c r="C59" s="293"/>
      <c r="D59" s="306"/>
      <c r="E59" s="316"/>
      <c r="F59" s="156"/>
      <c r="G59" s="156"/>
      <c r="H59" s="317"/>
      <c r="I59" s="241"/>
    </row>
    <row r="60" spans="1:9" ht="15.75" x14ac:dyDescent="0.25">
      <c r="A60" s="136">
        <v>10</v>
      </c>
      <c r="B60" s="142" t="s">
        <v>249</v>
      </c>
      <c r="C60" s="494" t="s">
        <v>527</v>
      </c>
      <c r="D60" s="491"/>
      <c r="E60" s="491"/>
      <c r="F60" s="491"/>
      <c r="G60" s="491"/>
      <c r="H60" s="491"/>
      <c r="I60" s="241"/>
    </row>
    <row r="61" spans="1:9" ht="15.75" customHeight="1" x14ac:dyDescent="0.25">
      <c r="A61" s="134">
        <v>1</v>
      </c>
      <c r="B61" s="138" t="s">
        <v>75</v>
      </c>
      <c r="C61" s="138">
        <v>1983</v>
      </c>
      <c r="D61" s="138">
        <v>76.2</v>
      </c>
      <c r="E61" s="143">
        <v>107056</v>
      </c>
      <c r="F61" s="141">
        <v>41609</v>
      </c>
      <c r="G61" s="140">
        <f>SUM(E61-F61)</f>
        <v>65447</v>
      </c>
      <c r="H61" s="524"/>
      <c r="I61" s="241"/>
    </row>
    <row r="62" spans="1:9" ht="15.75" customHeight="1" x14ac:dyDescent="0.25">
      <c r="A62" s="134"/>
      <c r="B62" s="138"/>
      <c r="C62" s="138"/>
      <c r="D62" s="138"/>
      <c r="E62" s="143"/>
      <c r="F62" s="141"/>
      <c r="G62" s="140"/>
      <c r="H62" s="524"/>
      <c r="I62" s="241"/>
    </row>
    <row r="63" spans="1:9" ht="15.75" customHeight="1" x14ac:dyDescent="0.25">
      <c r="A63" s="134"/>
      <c r="B63" s="288" t="s">
        <v>522</v>
      </c>
      <c r="C63" s="499" t="s">
        <v>97</v>
      </c>
      <c r="D63" s="288">
        <f>SUM(D61:D62)</f>
        <v>76.2</v>
      </c>
      <c r="E63" s="143">
        <f>SUM(E61:E62)</f>
        <v>107056</v>
      </c>
      <c r="F63" s="141">
        <f>SUM(F61:F62)</f>
        <v>41609</v>
      </c>
      <c r="G63" s="140">
        <f>SUM(G61:G62)</f>
        <v>65447</v>
      </c>
      <c r="H63" s="524"/>
      <c r="I63" s="241"/>
    </row>
    <row r="64" spans="1:9" ht="15.75" customHeight="1" x14ac:dyDescent="0.25">
      <c r="A64" s="134"/>
      <c r="B64" s="137" t="s">
        <v>512</v>
      </c>
      <c r="C64" s="499"/>
      <c r="D64" s="289">
        <f>SUM(D63:D63)</f>
        <v>76.2</v>
      </c>
      <c r="E64" s="305">
        <f>SUM(E63:E63)</f>
        <v>107056</v>
      </c>
      <c r="F64" s="290">
        <f>SUM(F63:F63)</f>
        <v>41609</v>
      </c>
      <c r="G64" s="291">
        <f>SUM(G63:G63)</f>
        <v>65447</v>
      </c>
      <c r="H64" s="524"/>
      <c r="I64" s="241">
        <v>1</v>
      </c>
    </row>
    <row r="65" spans="1:9" ht="15.75" customHeight="1" x14ac:dyDescent="0.25">
      <c r="A65" s="134"/>
      <c r="B65" s="137"/>
      <c r="C65" s="293"/>
      <c r="D65" s="306"/>
      <c r="E65" s="307"/>
      <c r="F65" s="308"/>
      <c r="G65" s="156"/>
      <c r="H65" s="318"/>
      <c r="I65" s="241"/>
    </row>
    <row r="66" spans="1:9" ht="15.75" x14ac:dyDescent="0.25">
      <c r="A66" s="136">
        <v>11</v>
      </c>
      <c r="B66" s="142" t="s">
        <v>250</v>
      </c>
      <c r="C66" s="494" t="s">
        <v>529</v>
      </c>
      <c r="D66" s="491"/>
      <c r="E66" s="491"/>
      <c r="F66" s="491"/>
      <c r="G66" s="491"/>
      <c r="H66" s="491"/>
      <c r="I66" s="241"/>
    </row>
    <row r="67" spans="1:9" ht="15.75" customHeight="1" x14ac:dyDescent="0.25">
      <c r="A67" s="135">
        <v>1</v>
      </c>
      <c r="B67" s="138" t="s">
        <v>105</v>
      </c>
      <c r="C67" s="138">
        <v>1957</v>
      </c>
      <c r="D67" s="138">
        <v>62.2</v>
      </c>
      <c r="E67" s="143">
        <v>70693</v>
      </c>
      <c r="F67" s="141">
        <v>59946</v>
      </c>
      <c r="G67" s="140">
        <f>SUM(E67-F67)</f>
        <v>10747</v>
      </c>
      <c r="H67" s="525" t="s">
        <v>521</v>
      </c>
      <c r="I67" s="241"/>
    </row>
    <row r="68" spans="1:9" ht="15.75" x14ac:dyDescent="0.25">
      <c r="A68" s="134">
        <v>2</v>
      </c>
      <c r="B68" s="138" t="s">
        <v>96</v>
      </c>
      <c r="C68" s="138">
        <v>1957</v>
      </c>
      <c r="D68" s="138">
        <v>82.2</v>
      </c>
      <c r="E68" s="143">
        <v>93424</v>
      </c>
      <c r="F68" s="141">
        <v>79222</v>
      </c>
      <c r="G68" s="140">
        <f t="shared" ref="G68:G73" si="4">SUM(E68-F68)</f>
        <v>14202</v>
      </c>
      <c r="H68" s="525"/>
      <c r="I68" s="241"/>
    </row>
    <row r="69" spans="1:9" ht="15.75" customHeight="1" x14ac:dyDescent="0.25">
      <c r="A69" s="134">
        <v>3</v>
      </c>
      <c r="B69" s="138" t="s">
        <v>112</v>
      </c>
      <c r="C69" s="138">
        <v>1957</v>
      </c>
      <c r="D69" s="138">
        <v>66.3</v>
      </c>
      <c r="E69" s="143">
        <v>75353</v>
      </c>
      <c r="F69" s="141">
        <v>63898</v>
      </c>
      <c r="G69" s="140">
        <f t="shared" si="4"/>
        <v>11455</v>
      </c>
      <c r="H69" s="525"/>
      <c r="I69" s="241"/>
    </row>
    <row r="70" spans="1:9" ht="15.75" x14ac:dyDescent="0.25">
      <c r="A70" s="134">
        <v>4</v>
      </c>
      <c r="B70" s="138" t="s">
        <v>89</v>
      </c>
      <c r="C70" s="138">
        <v>1957</v>
      </c>
      <c r="D70" s="138">
        <v>62.8</v>
      </c>
      <c r="E70" s="143">
        <v>71375</v>
      </c>
      <c r="F70" s="141">
        <v>60525</v>
      </c>
      <c r="G70" s="140">
        <f t="shared" si="4"/>
        <v>10850</v>
      </c>
      <c r="H70" s="525"/>
      <c r="I70" s="241"/>
    </row>
    <row r="71" spans="1:9" ht="15.75" customHeight="1" x14ac:dyDescent="0.25">
      <c r="A71" s="134">
        <v>5</v>
      </c>
      <c r="B71" s="138" t="s">
        <v>145</v>
      </c>
      <c r="C71" s="138">
        <v>1957</v>
      </c>
      <c r="D71" s="138">
        <v>63.5</v>
      </c>
      <c r="E71" s="143">
        <v>72170</v>
      </c>
      <c r="F71" s="141">
        <v>61199</v>
      </c>
      <c r="G71" s="140">
        <f t="shared" si="4"/>
        <v>10971</v>
      </c>
      <c r="H71" s="525"/>
      <c r="I71" s="241"/>
    </row>
    <row r="72" spans="1:9" ht="15.75" x14ac:dyDescent="0.25">
      <c r="A72" s="134">
        <v>6</v>
      </c>
      <c r="B72" s="138" t="s">
        <v>109</v>
      </c>
      <c r="C72" s="138">
        <v>1957</v>
      </c>
      <c r="D72" s="138">
        <v>82.7</v>
      </c>
      <c r="E72" s="143">
        <v>93992</v>
      </c>
      <c r="F72" s="141">
        <v>79703</v>
      </c>
      <c r="G72" s="140">
        <f t="shared" si="4"/>
        <v>14289</v>
      </c>
      <c r="H72" s="525"/>
      <c r="I72" s="241"/>
    </row>
    <row r="73" spans="1:9" ht="15.75" x14ac:dyDescent="0.25">
      <c r="A73" s="134"/>
      <c r="B73" s="288" t="s">
        <v>522</v>
      </c>
      <c r="C73" s="499" t="s">
        <v>530</v>
      </c>
      <c r="D73" s="288"/>
      <c r="E73" s="143"/>
      <c r="F73" s="141"/>
      <c r="G73" s="140">
        <f t="shared" si="4"/>
        <v>0</v>
      </c>
      <c r="H73" s="525"/>
      <c r="I73" s="241"/>
    </row>
    <row r="74" spans="1:9" ht="15.75" x14ac:dyDescent="0.25">
      <c r="A74" s="134"/>
      <c r="B74" s="137" t="s">
        <v>519</v>
      </c>
      <c r="C74" s="499"/>
      <c r="D74" s="289">
        <v>536.29999999999995</v>
      </c>
      <c r="E74" s="305">
        <f>SUM(E67:E73)</f>
        <v>477007</v>
      </c>
      <c r="F74" s="290">
        <f>SUM(F67:F73)</f>
        <v>404493</v>
      </c>
      <c r="G74" s="291">
        <f>SUM(G67:G73)</f>
        <v>72514</v>
      </c>
      <c r="H74" s="525"/>
      <c r="I74" s="241">
        <v>6</v>
      </c>
    </row>
    <row r="75" spans="1:9" ht="15.75" x14ac:dyDescent="0.25">
      <c r="A75" s="134"/>
      <c r="B75" s="137"/>
      <c r="C75" s="293"/>
      <c r="D75" s="306"/>
      <c r="E75" s="307"/>
      <c r="F75" s="308"/>
      <c r="G75" s="156"/>
      <c r="H75" s="188"/>
      <c r="I75" s="241"/>
    </row>
    <row r="76" spans="1:9" ht="15.75" customHeight="1" x14ac:dyDescent="0.25">
      <c r="A76" s="134"/>
      <c r="B76" s="137"/>
      <c r="C76" s="319"/>
      <c r="D76" s="306"/>
      <c r="E76" s="307"/>
      <c r="F76" s="308"/>
      <c r="G76" s="156"/>
      <c r="H76" s="320"/>
      <c r="I76" s="241"/>
    </row>
    <row r="77" spans="1:9" ht="15.75" x14ac:dyDescent="0.25">
      <c r="A77" s="136">
        <v>12</v>
      </c>
      <c r="B77" s="142" t="s">
        <v>251</v>
      </c>
      <c r="C77" s="494"/>
      <c r="D77" s="491"/>
      <c r="E77" s="491"/>
      <c r="F77" s="491"/>
      <c r="G77" s="491"/>
      <c r="H77" s="491"/>
      <c r="I77" s="241"/>
    </row>
    <row r="78" spans="1:9" ht="15.75" x14ac:dyDescent="0.25">
      <c r="A78" s="134">
        <v>1</v>
      </c>
      <c r="B78" s="138" t="s">
        <v>105</v>
      </c>
      <c r="C78" s="138">
        <v>1986</v>
      </c>
      <c r="D78" s="138">
        <v>36.6</v>
      </c>
      <c r="E78" s="143">
        <v>57628</v>
      </c>
      <c r="F78" s="141">
        <v>20630</v>
      </c>
      <c r="G78" s="140">
        <f>SUM(E78-F78)</f>
        <v>36998</v>
      </c>
      <c r="H78" s="505" t="s">
        <v>521</v>
      </c>
      <c r="I78" s="241"/>
    </row>
    <row r="79" spans="1:9" ht="15.75" x14ac:dyDescent="0.25">
      <c r="A79" s="134">
        <v>2</v>
      </c>
      <c r="B79" s="138" t="s">
        <v>75</v>
      </c>
      <c r="C79" s="138">
        <v>1986</v>
      </c>
      <c r="D79" s="138">
        <v>53.2</v>
      </c>
      <c r="E79" s="143">
        <v>83765</v>
      </c>
      <c r="F79" s="141">
        <v>29987</v>
      </c>
      <c r="G79" s="140">
        <f>SUM(E79-F79)</f>
        <v>53778</v>
      </c>
      <c r="H79" s="515"/>
      <c r="I79" s="241"/>
    </row>
    <row r="80" spans="1:9" ht="15.75" x14ac:dyDescent="0.25">
      <c r="A80" s="134"/>
      <c r="B80" s="288" t="s">
        <v>522</v>
      </c>
      <c r="C80" s="499" t="s">
        <v>525</v>
      </c>
      <c r="D80" s="288">
        <f>SUM(D78:D79)</f>
        <v>89.800000000000011</v>
      </c>
      <c r="E80" s="143">
        <f>SUM(E78:E79)</f>
        <v>141393</v>
      </c>
      <c r="F80" s="141">
        <f>SUM(F78:F79)</f>
        <v>50617</v>
      </c>
      <c r="G80" s="140">
        <f>SUM(G78:G79)</f>
        <v>90776</v>
      </c>
      <c r="H80" s="515"/>
      <c r="I80" s="241"/>
    </row>
    <row r="81" spans="1:9" ht="15.75" x14ac:dyDescent="0.25">
      <c r="A81" s="134"/>
      <c r="B81" s="137" t="s">
        <v>519</v>
      </c>
      <c r="C81" s="499"/>
      <c r="D81" s="289">
        <f>SUM(D80:D80)</f>
        <v>89.800000000000011</v>
      </c>
      <c r="E81" s="305">
        <f>SUM(E80:E80)</f>
        <v>141393</v>
      </c>
      <c r="F81" s="290">
        <f>SUM(F80:F80)</f>
        <v>50617</v>
      </c>
      <c r="G81" s="291">
        <f>SUM(G80:G80)</f>
        <v>90776</v>
      </c>
      <c r="H81" s="515"/>
      <c r="I81" s="241">
        <v>2</v>
      </c>
    </row>
    <row r="82" spans="1:9" ht="15.75" x14ac:dyDescent="0.25">
      <c r="A82" s="134"/>
      <c r="B82" s="137"/>
      <c r="C82" s="293"/>
      <c r="D82" s="306"/>
      <c r="E82" s="307"/>
      <c r="F82" s="308"/>
      <c r="G82" s="156"/>
      <c r="H82" s="320"/>
      <c r="I82" s="241"/>
    </row>
    <row r="83" spans="1:9" ht="15.75" customHeight="1" x14ac:dyDescent="0.25">
      <c r="A83" s="136">
        <v>13</v>
      </c>
      <c r="B83" s="142" t="s">
        <v>252</v>
      </c>
      <c r="C83" s="494" t="s">
        <v>529</v>
      </c>
      <c r="D83" s="491"/>
      <c r="E83" s="491"/>
      <c r="F83" s="491"/>
      <c r="G83" s="491"/>
      <c r="H83" s="491"/>
      <c r="I83" s="241"/>
    </row>
    <row r="84" spans="1:9" ht="15.75" x14ac:dyDescent="0.25">
      <c r="A84" s="134">
        <v>1</v>
      </c>
      <c r="B84" s="138" t="s">
        <v>112</v>
      </c>
      <c r="C84" s="138">
        <v>1958</v>
      </c>
      <c r="D84" s="138">
        <v>67.2</v>
      </c>
      <c r="E84" s="143">
        <v>78945</v>
      </c>
      <c r="F84" s="141">
        <v>66469</v>
      </c>
      <c r="G84" s="140">
        <f>SUM(E84-F84)</f>
        <v>12476</v>
      </c>
      <c r="H84" s="522" t="s">
        <v>521</v>
      </c>
      <c r="I84" s="241"/>
    </row>
    <row r="85" spans="1:9" ht="15.75" x14ac:dyDescent="0.25">
      <c r="A85" s="134">
        <v>2</v>
      </c>
      <c r="B85" s="138" t="s">
        <v>89</v>
      </c>
      <c r="C85" s="138">
        <v>1958</v>
      </c>
      <c r="D85" s="138">
        <v>64.2</v>
      </c>
      <c r="E85" s="143">
        <v>75420</v>
      </c>
      <c r="F85" s="141">
        <v>63501</v>
      </c>
      <c r="G85" s="140">
        <f>SUM(E85-F85)</f>
        <v>11919</v>
      </c>
      <c r="H85" s="522"/>
      <c r="I85" s="241"/>
    </row>
    <row r="86" spans="1:9" ht="15.75" x14ac:dyDescent="0.25">
      <c r="A86" s="134">
        <v>3</v>
      </c>
      <c r="B86" s="138" t="s">
        <v>87</v>
      </c>
      <c r="C86" s="138">
        <v>1958</v>
      </c>
      <c r="D86" s="138">
        <v>67.8</v>
      </c>
      <c r="E86" s="143">
        <v>79650</v>
      </c>
      <c r="F86" s="141">
        <v>67062</v>
      </c>
      <c r="G86" s="140">
        <f>SUM(E86-F86)</f>
        <v>12588</v>
      </c>
      <c r="H86" s="522"/>
      <c r="I86" s="241"/>
    </row>
    <row r="87" spans="1:9" ht="15.75" x14ac:dyDescent="0.25">
      <c r="A87" s="134"/>
      <c r="B87" s="288" t="s">
        <v>522</v>
      </c>
      <c r="C87" s="499" t="s">
        <v>523</v>
      </c>
      <c r="D87" s="288">
        <f>SUM(D84:D86)</f>
        <v>199.2</v>
      </c>
      <c r="E87" s="139">
        <f>SUM(E84:E86)</f>
        <v>234015</v>
      </c>
      <c r="F87" s="141">
        <f>SUM(F84:F86)</f>
        <v>197032</v>
      </c>
      <c r="G87" s="140">
        <f>SUM(E87-F87)</f>
        <v>36983</v>
      </c>
      <c r="H87" s="522"/>
      <c r="I87" s="241"/>
    </row>
    <row r="88" spans="1:9" ht="15.75" x14ac:dyDescent="0.25">
      <c r="A88" s="134"/>
      <c r="B88" s="137" t="s">
        <v>519</v>
      </c>
      <c r="C88" s="499"/>
      <c r="D88" s="289">
        <f>SUM(D87:D87)</f>
        <v>199.2</v>
      </c>
      <c r="E88" s="314">
        <f>SUM(E87:E87)</f>
        <v>234015</v>
      </c>
      <c r="F88" s="290">
        <f>SUM(F87:F87)</f>
        <v>197032</v>
      </c>
      <c r="G88" s="291">
        <f>SUM(E88-F88)</f>
        <v>36983</v>
      </c>
      <c r="H88" s="522"/>
      <c r="I88" s="241">
        <v>3</v>
      </c>
    </row>
    <row r="89" spans="1:9" ht="15.75" customHeight="1" x14ac:dyDescent="0.25">
      <c r="A89" s="134"/>
      <c r="B89" s="137"/>
      <c r="C89" s="293"/>
      <c r="D89" s="306"/>
      <c r="E89" s="316"/>
      <c r="F89" s="308"/>
      <c r="G89" s="156"/>
      <c r="H89" s="321"/>
      <c r="I89" s="241"/>
    </row>
    <row r="90" spans="1:9" ht="15.75" x14ac:dyDescent="0.25">
      <c r="A90" s="136">
        <v>14</v>
      </c>
      <c r="B90" s="142" t="s">
        <v>253</v>
      </c>
      <c r="C90" s="494" t="s">
        <v>529</v>
      </c>
      <c r="D90" s="491"/>
      <c r="E90" s="491"/>
      <c r="F90" s="491"/>
      <c r="G90" s="491"/>
      <c r="H90" s="491"/>
      <c r="I90" s="241"/>
    </row>
    <row r="91" spans="1:9" ht="15.75" x14ac:dyDescent="0.25">
      <c r="A91" s="134">
        <v>1</v>
      </c>
      <c r="B91" s="138" t="s">
        <v>105</v>
      </c>
      <c r="C91" s="138">
        <v>1967</v>
      </c>
      <c r="D91" s="138">
        <v>65</v>
      </c>
      <c r="E91" s="143">
        <v>69193</v>
      </c>
      <c r="F91" s="141">
        <v>56853</v>
      </c>
      <c r="G91" s="140">
        <f>SUM(D91:F91)</f>
        <v>126111</v>
      </c>
      <c r="H91" s="505" t="s">
        <v>521</v>
      </c>
      <c r="I91" s="241"/>
    </row>
    <row r="92" spans="1:9" ht="15.75" x14ac:dyDescent="0.25">
      <c r="A92" s="134">
        <v>2</v>
      </c>
      <c r="B92" s="138" t="s">
        <v>96</v>
      </c>
      <c r="C92" s="138">
        <v>1967</v>
      </c>
      <c r="D92" s="138">
        <v>80.900000000000006</v>
      </c>
      <c r="E92" s="143">
        <v>86119</v>
      </c>
      <c r="F92" s="141">
        <v>70760</v>
      </c>
      <c r="G92" s="140">
        <f>SUM(D92:F92)</f>
        <v>156959.9</v>
      </c>
      <c r="H92" s="505"/>
      <c r="I92" s="241"/>
    </row>
    <row r="93" spans="1:9" ht="15.75" customHeight="1" x14ac:dyDescent="0.25">
      <c r="A93" s="134">
        <v>3</v>
      </c>
      <c r="B93" s="138" t="s">
        <v>89</v>
      </c>
      <c r="C93" s="138">
        <v>1967</v>
      </c>
      <c r="D93" s="138">
        <v>61.3</v>
      </c>
      <c r="E93" s="143">
        <v>65254</v>
      </c>
      <c r="F93" s="141">
        <v>53616</v>
      </c>
      <c r="G93" s="140">
        <f>SUM(D93:F93)</f>
        <v>118931.3</v>
      </c>
      <c r="H93" s="505"/>
      <c r="I93" s="241"/>
    </row>
    <row r="94" spans="1:9" ht="15.75" x14ac:dyDescent="0.25">
      <c r="A94" s="134"/>
      <c r="B94" s="288" t="s">
        <v>522</v>
      </c>
      <c r="C94" s="499" t="s">
        <v>523</v>
      </c>
      <c r="D94" s="288"/>
      <c r="E94" s="143"/>
      <c r="F94" s="141"/>
      <c r="G94" s="140"/>
      <c r="H94" s="505"/>
      <c r="I94" s="241"/>
    </row>
    <row r="95" spans="1:9" ht="15.75" x14ac:dyDescent="0.25">
      <c r="A95" s="134"/>
      <c r="B95" s="137" t="s">
        <v>519</v>
      </c>
      <c r="C95" s="499"/>
      <c r="D95" s="289">
        <f>SUM(D91:D94)</f>
        <v>207.2</v>
      </c>
      <c r="E95" s="305">
        <f>SUM(E91:E94)</f>
        <v>220566</v>
      </c>
      <c r="F95" s="290">
        <f>SUM(F91:F94)</f>
        <v>181229</v>
      </c>
      <c r="G95" s="291">
        <f>SUM(D95:F95)</f>
        <v>402002.2</v>
      </c>
      <c r="H95" s="505"/>
      <c r="I95" s="241">
        <v>3</v>
      </c>
    </row>
    <row r="96" spans="1:9" ht="15.75" customHeight="1" x14ac:dyDescent="0.25">
      <c r="A96" s="134"/>
      <c r="B96" s="137"/>
      <c r="C96" s="293"/>
      <c r="D96" s="306"/>
      <c r="E96" s="307"/>
      <c r="F96" s="308"/>
      <c r="G96" s="156"/>
      <c r="H96" s="54"/>
      <c r="I96" s="241"/>
    </row>
    <row r="97" spans="1:9" ht="15.75" customHeight="1" x14ac:dyDescent="0.25">
      <c r="A97" s="136">
        <v>15</v>
      </c>
      <c r="B97" s="142" t="s">
        <v>254</v>
      </c>
      <c r="C97" s="494" t="s">
        <v>531</v>
      </c>
      <c r="D97" s="491"/>
      <c r="E97" s="491"/>
      <c r="F97" s="491"/>
      <c r="G97" s="491"/>
      <c r="H97" s="491"/>
      <c r="I97" s="241"/>
    </row>
    <row r="98" spans="1:9" ht="15.75" x14ac:dyDescent="0.25">
      <c r="A98" s="134">
        <v>1</v>
      </c>
      <c r="B98" s="138" t="s">
        <v>89</v>
      </c>
      <c r="C98" s="138">
        <v>1965</v>
      </c>
      <c r="D98" s="138">
        <v>47.5</v>
      </c>
      <c r="E98" s="143">
        <v>29742</v>
      </c>
      <c r="F98" s="141">
        <v>16318</v>
      </c>
      <c r="G98" s="140">
        <f>SUM(E98-F98)</f>
        <v>13424</v>
      </c>
      <c r="H98" s="505" t="s">
        <v>521</v>
      </c>
      <c r="I98" s="241"/>
    </row>
    <row r="99" spans="1:9" ht="15.75" x14ac:dyDescent="0.25">
      <c r="A99" s="134">
        <v>2</v>
      </c>
      <c r="B99" s="138" t="s">
        <v>87</v>
      </c>
      <c r="C99" s="138">
        <v>1965</v>
      </c>
      <c r="D99" s="138">
        <v>47.2</v>
      </c>
      <c r="E99" s="143">
        <v>29554</v>
      </c>
      <c r="F99" s="141">
        <v>16215</v>
      </c>
      <c r="G99" s="140">
        <f>SUM(E99-F99)</f>
        <v>13339</v>
      </c>
      <c r="H99" s="505"/>
      <c r="I99" s="241"/>
    </row>
    <row r="100" spans="1:9" ht="15.75" x14ac:dyDescent="0.25">
      <c r="A100" s="134">
        <v>3</v>
      </c>
      <c r="B100" s="138" t="s">
        <v>93</v>
      </c>
      <c r="C100" s="138">
        <v>1965</v>
      </c>
      <c r="D100" s="138">
        <v>47.4</v>
      </c>
      <c r="E100" s="143">
        <v>29679</v>
      </c>
      <c r="F100" s="141">
        <v>16283</v>
      </c>
      <c r="G100" s="140">
        <f>SUM(E100-F100)</f>
        <v>13396</v>
      </c>
      <c r="H100" s="505"/>
      <c r="I100" s="241"/>
    </row>
    <row r="101" spans="1:9" ht="15.75" x14ac:dyDescent="0.25">
      <c r="A101" s="134">
        <v>4</v>
      </c>
      <c r="B101" s="138" t="s">
        <v>107</v>
      </c>
      <c r="C101" s="138">
        <v>1965</v>
      </c>
      <c r="D101" s="138">
        <v>48.2</v>
      </c>
      <c r="E101" s="143">
        <v>30180</v>
      </c>
      <c r="F101" s="141">
        <v>16558</v>
      </c>
      <c r="G101" s="140">
        <f>SUM(E101-F101)</f>
        <v>13622</v>
      </c>
      <c r="H101" s="505"/>
      <c r="I101" s="241"/>
    </row>
    <row r="102" spans="1:9" ht="15.75" x14ac:dyDescent="0.25">
      <c r="A102" s="134">
        <v>5</v>
      </c>
      <c r="B102" s="138" t="s">
        <v>74</v>
      </c>
      <c r="C102" s="138">
        <v>1965</v>
      </c>
      <c r="D102" s="138">
        <v>59.2</v>
      </c>
      <c r="E102" s="143">
        <v>37068</v>
      </c>
      <c r="F102" s="141">
        <v>20337</v>
      </c>
      <c r="G102" s="140">
        <f>SUM(E102-F102)</f>
        <v>16731</v>
      </c>
      <c r="H102" s="505"/>
      <c r="I102" s="241"/>
    </row>
    <row r="103" spans="1:9" ht="15.75" customHeight="1" x14ac:dyDescent="0.25">
      <c r="A103" s="134"/>
      <c r="B103" s="288" t="s">
        <v>522</v>
      </c>
      <c r="C103" s="499" t="s">
        <v>532</v>
      </c>
      <c r="D103" s="288">
        <f>SUM(D98:D102)</f>
        <v>249.5</v>
      </c>
      <c r="E103" s="143">
        <f>SUM(E98:E102)</f>
        <v>156223</v>
      </c>
      <c r="F103" s="141">
        <f>SUM(F98:F102)</f>
        <v>85711</v>
      </c>
      <c r="G103" s="140">
        <f>SUM(G98:G102)</f>
        <v>70512</v>
      </c>
      <c r="H103" s="505"/>
      <c r="I103" s="241"/>
    </row>
    <row r="104" spans="1:9" ht="15.75" x14ac:dyDescent="0.25">
      <c r="A104" s="134"/>
      <c r="B104" s="137" t="s">
        <v>519</v>
      </c>
      <c r="C104" s="499"/>
      <c r="D104" s="289">
        <f>SUM(D103:D103)</f>
        <v>249.5</v>
      </c>
      <c r="E104" s="305">
        <f>SUM(E103:E103)</f>
        <v>156223</v>
      </c>
      <c r="F104" s="290">
        <f>SUM(F103:F103)</f>
        <v>85711</v>
      </c>
      <c r="G104" s="291">
        <f>SUM(G103:G103)</f>
        <v>70512</v>
      </c>
      <c r="H104" s="505"/>
      <c r="I104" s="241">
        <v>5</v>
      </c>
    </row>
    <row r="105" spans="1:9" ht="15.75" x14ac:dyDescent="0.25">
      <c r="A105" s="134"/>
      <c r="B105" s="137"/>
      <c r="C105" s="293"/>
      <c r="D105" s="306"/>
      <c r="E105" s="307"/>
      <c r="F105" s="308"/>
      <c r="G105" s="156"/>
      <c r="H105" s="322"/>
      <c r="I105" s="241"/>
    </row>
    <row r="106" spans="1:9" ht="15.75" customHeight="1" x14ac:dyDescent="0.25">
      <c r="A106" s="136">
        <v>16</v>
      </c>
      <c r="B106" s="142" t="s">
        <v>255</v>
      </c>
      <c r="C106" s="494" t="s">
        <v>531</v>
      </c>
      <c r="D106" s="491"/>
      <c r="E106" s="491"/>
      <c r="F106" s="491"/>
      <c r="G106" s="491"/>
      <c r="H106" s="491"/>
      <c r="I106" s="241"/>
    </row>
    <row r="107" spans="1:9" ht="15.75" x14ac:dyDescent="0.25">
      <c r="A107" s="323">
        <v>1</v>
      </c>
      <c r="B107" s="324" t="s">
        <v>96</v>
      </c>
      <c r="C107" s="324">
        <v>1971</v>
      </c>
      <c r="D107" s="324"/>
      <c r="E107" s="325"/>
      <c r="F107" s="326"/>
      <c r="G107" s="327"/>
      <c r="H107" s="532" t="s">
        <v>521</v>
      </c>
      <c r="I107" s="328"/>
    </row>
    <row r="108" spans="1:9" ht="15.75" customHeight="1" x14ac:dyDescent="0.25">
      <c r="A108" s="323"/>
      <c r="B108" s="329" t="s">
        <v>522</v>
      </c>
      <c r="C108" s="534" t="s">
        <v>533</v>
      </c>
      <c r="D108" s="329">
        <f t="shared" ref="D108:G109" si="5">SUM(D107:D107)</f>
        <v>0</v>
      </c>
      <c r="E108" s="330">
        <f t="shared" si="5"/>
        <v>0</v>
      </c>
      <c r="F108" s="326">
        <f t="shared" si="5"/>
        <v>0</v>
      </c>
      <c r="G108" s="327">
        <f t="shared" si="5"/>
        <v>0</v>
      </c>
      <c r="H108" s="533"/>
      <c r="I108" s="331" t="s">
        <v>534</v>
      </c>
    </row>
    <row r="109" spans="1:9" ht="15.75" x14ac:dyDescent="0.25">
      <c r="A109" s="323"/>
      <c r="B109" s="332" t="s">
        <v>519</v>
      </c>
      <c r="C109" s="534"/>
      <c r="D109" s="332">
        <f t="shared" si="5"/>
        <v>0</v>
      </c>
      <c r="E109" s="333">
        <f t="shared" si="5"/>
        <v>0</v>
      </c>
      <c r="F109" s="334">
        <f t="shared" si="5"/>
        <v>0</v>
      </c>
      <c r="G109" s="335">
        <f t="shared" si="5"/>
        <v>0</v>
      </c>
      <c r="H109" s="533"/>
      <c r="I109" s="328">
        <v>0</v>
      </c>
    </row>
    <row r="110" spans="1:9" ht="15.75" x14ac:dyDescent="0.25">
      <c r="A110" s="134"/>
      <c r="B110" s="137"/>
      <c r="C110" s="336"/>
      <c r="D110" s="137"/>
      <c r="E110" s="337"/>
      <c r="F110" s="338"/>
      <c r="G110" s="339"/>
      <c r="H110" s="320"/>
      <c r="I110" s="241"/>
    </row>
    <row r="111" spans="1:9" ht="15.75" x14ac:dyDescent="0.25">
      <c r="A111" s="136">
        <v>17</v>
      </c>
      <c r="B111" s="142" t="s">
        <v>256</v>
      </c>
      <c r="C111" s="494" t="s">
        <v>535</v>
      </c>
      <c r="D111" s="491"/>
      <c r="E111" s="491"/>
      <c r="F111" s="491"/>
      <c r="G111" s="491"/>
      <c r="H111" s="491"/>
      <c r="I111" s="241"/>
    </row>
    <row r="112" spans="1:9" ht="15.75" x14ac:dyDescent="0.25">
      <c r="A112" s="150">
        <v>1</v>
      </c>
      <c r="B112" s="138" t="s">
        <v>87</v>
      </c>
      <c r="C112" s="138">
        <v>1967</v>
      </c>
      <c r="D112" s="138">
        <v>39.6</v>
      </c>
      <c r="E112" s="143">
        <v>38107</v>
      </c>
      <c r="F112" s="141">
        <v>21263</v>
      </c>
      <c r="G112" s="140">
        <f>SUM(E112-F112)</f>
        <v>16844</v>
      </c>
      <c r="H112" s="505" t="s">
        <v>536</v>
      </c>
      <c r="I112" s="241"/>
    </row>
    <row r="113" spans="1:9" ht="15.75" x14ac:dyDescent="0.25">
      <c r="A113" s="134"/>
      <c r="B113" s="191"/>
      <c r="C113" s="191"/>
      <c r="D113" s="191"/>
      <c r="E113" s="177"/>
      <c r="F113" s="178"/>
      <c r="G113" s="157"/>
      <c r="H113" s="515"/>
      <c r="I113" s="340"/>
    </row>
    <row r="114" spans="1:9" ht="15.75" customHeight="1" x14ac:dyDescent="0.25">
      <c r="A114" s="135"/>
      <c r="B114" s="288" t="s">
        <v>522</v>
      </c>
      <c r="C114" s="528" t="s">
        <v>97</v>
      </c>
      <c r="D114" s="288">
        <f>SUM(D112:D113)</f>
        <v>39.6</v>
      </c>
      <c r="E114" s="140">
        <f>SUM(E112:E113)</f>
        <v>38107</v>
      </c>
      <c r="F114" s="141">
        <f>SUM(F112:F113)</f>
        <v>21263</v>
      </c>
      <c r="G114" s="140">
        <f>SUM(G112:G113)</f>
        <v>16844</v>
      </c>
      <c r="H114" s="515"/>
      <c r="I114" s="241"/>
    </row>
    <row r="115" spans="1:9" ht="15.75" x14ac:dyDescent="0.25">
      <c r="A115" s="134"/>
      <c r="B115" s="137" t="s">
        <v>519</v>
      </c>
      <c r="C115" s="528"/>
      <c r="D115" s="289">
        <f>SUM(D114:D114)</f>
        <v>39.6</v>
      </c>
      <c r="E115" s="305">
        <f>SUM(E114:E114)</f>
        <v>38107</v>
      </c>
      <c r="F115" s="290">
        <f>SUM(F114:F114)</f>
        <v>21263</v>
      </c>
      <c r="G115" s="291">
        <f>SUM(G114:G114)</f>
        <v>16844</v>
      </c>
      <c r="H115" s="515"/>
      <c r="I115" s="241">
        <v>1</v>
      </c>
    </row>
    <row r="116" spans="1:9" ht="15.75" x14ac:dyDescent="0.25">
      <c r="A116" s="134"/>
      <c r="B116" s="137"/>
      <c r="C116" s="319"/>
      <c r="D116" s="306"/>
      <c r="E116" s="307"/>
      <c r="F116" s="308"/>
      <c r="G116" s="156"/>
      <c r="H116" s="320"/>
      <c r="I116" s="241"/>
    </row>
    <row r="117" spans="1:9" ht="15.75" x14ac:dyDescent="0.25">
      <c r="A117" s="136">
        <v>18</v>
      </c>
      <c r="B117" s="142" t="s">
        <v>257</v>
      </c>
      <c r="C117" s="494" t="s">
        <v>537</v>
      </c>
      <c r="D117" s="491"/>
      <c r="E117" s="491"/>
      <c r="F117" s="491"/>
      <c r="G117" s="491"/>
      <c r="H117" s="491"/>
      <c r="I117" s="241"/>
    </row>
    <row r="118" spans="1:9" ht="15.75" x14ac:dyDescent="0.25">
      <c r="A118" s="134">
        <v>1</v>
      </c>
      <c r="B118" s="138" t="s">
        <v>105</v>
      </c>
      <c r="C118" s="138">
        <v>1968</v>
      </c>
      <c r="D118" s="138">
        <v>29</v>
      </c>
      <c r="E118" s="143">
        <v>23647</v>
      </c>
      <c r="F118" s="141">
        <v>12945</v>
      </c>
      <c r="G118" s="140">
        <f>SUM(E118-F118)</f>
        <v>10702</v>
      </c>
      <c r="H118" s="498" t="s">
        <v>538</v>
      </c>
      <c r="I118" s="241"/>
    </row>
    <row r="119" spans="1:9" ht="15.75" customHeight="1" x14ac:dyDescent="0.25">
      <c r="A119" s="134"/>
      <c r="B119" s="288" t="s">
        <v>522</v>
      </c>
      <c r="C119" s="499" t="s">
        <v>97</v>
      </c>
      <c r="D119" s="288">
        <f t="shared" ref="D119:G120" si="6">SUM(D118:D118)</f>
        <v>29</v>
      </c>
      <c r="E119" s="143">
        <f t="shared" si="6"/>
        <v>23647</v>
      </c>
      <c r="F119" s="141">
        <f t="shared" si="6"/>
        <v>12945</v>
      </c>
      <c r="G119" s="140">
        <f t="shared" si="6"/>
        <v>10702</v>
      </c>
      <c r="H119" s="506"/>
      <c r="I119" s="241"/>
    </row>
    <row r="120" spans="1:9" ht="15.75" customHeight="1" x14ac:dyDescent="0.25">
      <c r="A120" s="134"/>
      <c r="B120" s="137" t="s">
        <v>519</v>
      </c>
      <c r="C120" s="521"/>
      <c r="D120" s="289">
        <f t="shared" si="6"/>
        <v>29</v>
      </c>
      <c r="E120" s="305">
        <f t="shared" si="6"/>
        <v>23647</v>
      </c>
      <c r="F120" s="290">
        <f t="shared" si="6"/>
        <v>12945</v>
      </c>
      <c r="G120" s="291">
        <f t="shared" si="6"/>
        <v>10702</v>
      </c>
      <c r="H120" s="506"/>
      <c r="I120" s="241">
        <v>1</v>
      </c>
    </row>
    <row r="121" spans="1:9" ht="15.75" x14ac:dyDescent="0.25">
      <c r="A121" s="134"/>
      <c r="B121" s="137"/>
      <c r="C121" s="341"/>
      <c r="D121" s="306"/>
      <c r="E121" s="307"/>
      <c r="F121" s="308"/>
      <c r="G121" s="156"/>
      <c r="H121" s="342"/>
      <c r="I121" s="241"/>
    </row>
    <row r="122" spans="1:9" ht="15.75" x14ac:dyDescent="0.25">
      <c r="A122" s="136">
        <v>19</v>
      </c>
      <c r="B122" s="142" t="s">
        <v>258</v>
      </c>
      <c r="C122" s="494" t="s">
        <v>527</v>
      </c>
      <c r="D122" s="491"/>
      <c r="E122" s="491"/>
      <c r="F122" s="491"/>
      <c r="G122" s="491"/>
      <c r="H122" s="491"/>
      <c r="I122" s="241"/>
    </row>
    <row r="123" spans="1:9" ht="15.75" x14ac:dyDescent="0.25">
      <c r="A123" s="150">
        <v>1</v>
      </c>
      <c r="B123" s="138" t="s">
        <v>107</v>
      </c>
      <c r="C123" s="138">
        <v>1969</v>
      </c>
      <c r="D123" s="138">
        <v>44</v>
      </c>
      <c r="E123" s="143">
        <v>47487</v>
      </c>
      <c r="F123" s="141">
        <v>28077</v>
      </c>
      <c r="G123" s="140">
        <f>SUM(E123-F123)</f>
        <v>19410</v>
      </c>
      <c r="H123" s="505" t="s">
        <v>536</v>
      </c>
      <c r="I123" s="241"/>
    </row>
    <row r="124" spans="1:9" ht="15.75" x14ac:dyDescent="0.25">
      <c r="A124" s="134"/>
      <c r="B124" s="288" t="s">
        <v>539</v>
      </c>
      <c r="C124" s="499" t="s">
        <v>97</v>
      </c>
      <c r="D124" s="288">
        <f t="shared" ref="D124:G125" si="7">SUM(D123:D123)</f>
        <v>44</v>
      </c>
      <c r="E124" s="143">
        <f t="shared" si="7"/>
        <v>47487</v>
      </c>
      <c r="F124" s="141">
        <f t="shared" si="7"/>
        <v>28077</v>
      </c>
      <c r="G124" s="140">
        <f t="shared" si="7"/>
        <v>19410</v>
      </c>
      <c r="H124" s="515"/>
      <c r="I124" s="241"/>
    </row>
    <row r="125" spans="1:9" ht="15.75" x14ac:dyDescent="0.25">
      <c r="A125" s="134"/>
      <c r="B125" s="137" t="s">
        <v>519</v>
      </c>
      <c r="C125" s="499"/>
      <c r="D125" s="289">
        <f t="shared" si="7"/>
        <v>44</v>
      </c>
      <c r="E125" s="305">
        <f t="shared" si="7"/>
        <v>47487</v>
      </c>
      <c r="F125" s="290">
        <f t="shared" si="7"/>
        <v>28077</v>
      </c>
      <c r="G125" s="291">
        <f t="shared" si="7"/>
        <v>19410</v>
      </c>
      <c r="H125" s="515"/>
      <c r="I125" s="241">
        <v>1</v>
      </c>
    </row>
    <row r="126" spans="1:9" ht="15.75" customHeight="1" x14ac:dyDescent="0.25">
      <c r="A126" s="134"/>
      <c r="B126" s="137"/>
      <c r="C126" s="293"/>
      <c r="D126" s="306"/>
      <c r="E126" s="307"/>
      <c r="F126" s="308"/>
      <c r="G126" s="156"/>
      <c r="H126" s="320"/>
      <c r="I126" s="241"/>
    </row>
    <row r="127" spans="1:9" ht="15.75" x14ac:dyDescent="0.25">
      <c r="A127" s="136">
        <v>20</v>
      </c>
      <c r="B127" s="142" t="s">
        <v>259</v>
      </c>
      <c r="C127" s="214" t="s">
        <v>527</v>
      </c>
      <c r="D127" s="215"/>
      <c r="E127" s="215"/>
      <c r="F127" s="215"/>
      <c r="G127" s="215"/>
      <c r="H127" s="215"/>
      <c r="I127" s="241"/>
    </row>
    <row r="128" spans="1:9" ht="15.75" customHeight="1" x14ac:dyDescent="0.25">
      <c r="A128" s="150">
        <v>1</v>
      </c>
      <c r="B128" s="138" t="s">
        <v>99</v>
      </c>
      <c r="C128" s="138">
        <v>1969</v>
      </c>
      <c r="D128" s="138">
        <v>39.4</v>
      </c>
      <c r="E128" s="143">
        <v>50574</v>
      </c>
      <c r="F128" s="141">
        <v>27208</v>
      </c>
      <c r="G128" s="140">
        <f>SUM(E128-F128)</f>
        <v>23366</v>
      </c>
      <c r="H128" s="515"/>
      <c r="I128" s="241"/>
    </row>
    <row r="129" spans="1:9" ht="15.75" x14ac:dyDescent="0.25">
      <c r="A129" s="134"/>
      <c r="B129" s="288" t="s">
        <v>522</v>
      </c>
      <c r="C129" s="499" t="s">
        <v>97</v>
      </c>
      <c r="D129" s="288">
        <f t="shared" ref="D129:G130" si="8">SUM(D128:D128)</f>
        <v>39.4</v>
      </c>
      <c r="E129" s="139">
        <f t="shared" si="8"/>
        <v>50574</v>
      </c>
      <c r="F129" s="141">
        <f t="shared" si="8"/>
        <v>27208</v>
      </c>
      <c r="G129" s="140">
        <f t="shared" si="8"/>
        <v>23366</v>
      </c>
      <c r="H129" s="515"/>
      <c r="I129" s="241"/>
    </row>
    <row r="130" spans="1:9" ht="15.75" x14ac:dyDescent="0.25">
      <c r="A130" s="134"/>
      <c r="B130" s="137" t="s">
        <v>519</v>
      </c>
      <c r="C130" s="499"/>
      <c r="D130" s="289">
        <f t="shared" si="8"/>
        <v>39.4</v>
      </c>
      <c r="E130" s="314">
        <f t="shared" si="8"/>
        <v>50574</v>
      </c>
      <c r="F130" s="290">
        <f t="shared" si="8"/>
        <v>27208</v>
      </c>
      <c r="G130" s="291">
        <f t="shared" si="8"/>
        <v>23366</v>
      </c>
      <c r="H130" s="515"/>
      <c r="I130" s="241">
        <v>1</v>
      </c>
    </row>
    <row r="131" spans="1:9" ht="15.75" customHeight="1" x14ac:dyDescent="0.25">
      <c r="A131" s="134"/>
      <c r="B131" s="137"/>
      <c r="C131" s="293"/>
      <c r="D131" s="306"/>
      <c r="E131" s="316"/>
      <c r="F131" s="308"/>
      <c r="G131" s="156"/>
      <c r="H131" s="320"/>
      <c r="I131" s="241"/>
    </row>
    <row r="132" spans="1:9" ht="15.75" x14ac:dyDescent="0.25">
      <c r="A132" s="136">
        <v>21</v>
      </c>
      <c r="B132" s="142" t="s">
        <v>260</v>
      </c>
      <c r="C132" s="494"/>
      <c r="D132" s="491"/>
      <c r="E132" s="491"/>
      <c r="F132" s="491"/>
      <c r="G132" s="491"/>
      <c r="H132" s="491"/>
      <c r="I132" s="241"/>
    </row>
    <row r="133" spans="1:9" ht="15.75" x14ac:dyDescent="0.25">
      <c r="A133" s="134"/>
      <c r="B133" s="138"/>
      <c r="C133" s="138"/>
      <c r="D133" s="138"/>
      <c r="E133" s="143"/>
      <c r="F133" s="141"/>
      <c r="G133" s="140"/>
      <c r="H133" s="505" t="s">
        <v>521</v>
      </c>
      <c r="I133" s="241"/>
    </row>
    <row r="134" spans="1:9" ht="15.75" customHeight="1" x14ac:dyDescent="0.25">
      <c r="A134" s="134">
        <v>1</v>
      </c>
      <c r="B134" s="138" t="s">
        <v>540</v>
      </c>
      <c r="C134" s="138">
        <v>1980</v>
      </c>
      <c r="D134" s="138">
        <v>46.3</v>
      </c>
      <c r="E134" s="143">
        <v>517708</v>
      </c>
      <c r="F134" s="141">
        <v>0</v>
      </c>
      <c r="G134" s="140">
        <v>517708</v>
      </c>
      <c r="H134" s="505"/>
      <c r="I134" s="241"/>
    </row>
    <row r="135" spans="1:9" ht="15.75" x14ac:dyDescent="0.25">
      <c r="A135" s="134">
        <v>2</v>
      </c>
      <c r="B135" s="138">
        <v>4</v>
      </c>
      <c r="C135" s="138">
        <v>1980</v>
      </c>
      <c r="D135" s="138">
        <v>37.1</v>
      </c>
      <c r="E135" s="143">
        <v>63567</v>
      </c>
      <c r="F135" s="141">
        <v>22121</v>
      </c>
      <c r="G135" s="140">
        <f t="shared" ref="G135:G143" si="9">SUM(E135-F135)</f>
        <v>41446</v>
      </c>
      <c r="H135" s="515"/>
      <c r="I135" s="241"/>
    </row>
    <row r="136" spans="1:9" ht="15.75" x14ac:dyDescent="0.25">
      <c r="A136" s="134">
        <v>3</v>
      </c>
      <c r="B136" s="138">
        <v>6</v>
      </c>
      <c r="C136" s="138">
        <v>1980</v>
      </c>
      <c r="D136" s="138">
        <v>36.5</v>
      </c>
      <c r="E136" s="143">
        <v>62539</v>
      </c>
      <c r="F136" s="141">
        <v>21763</v>
      </c>
      <c r="G136" s="140">
        <f t="shared" si="9"/>
        <v>40776</v>
      </c>
      <c r="H136" s="515"/>
      <c r="I136" s="241"/>
    </row>
    <row r="137" spans="1:9" ht="15.75" x14ac:dyDescent="0.25">
      <c r="A137" s="134">
        <v>4</v>
      </c>
      <c r="B137" s="138">
        <v>7</v>
      </c>
      <c r="C137" s="138">
        <v>1980</v>
      </c>
      <c r="D137" s="138">
        <v>36</v>
      </c>
      <c r="E137" s="143">
        <v>61682</v>
      </c>
      <c r="F137" s="141">
        <v>21465</v>
      </c>
      <c r="G137" s="140">
        <f t="shared" si="9"/>
        <v>40217</v>
      </c>
      <c r="H137" s="515"/>
      <c r="I137" s="241"/>
    </row>
    <row r="138" spans="1:9" ht="15.75" x14ac:dyDescent="0.25">
      <c r="A138" s="134">
        <v>5</v>
      </c>
      <c r="B138" s="138">
        <v>9</v>
      </c>
      <c r="C138" s="138">
        <v>1980</v>
      </c>
      <c r="D138" s="138">
        <v>36.9</v>
      </c>
      <c r="E138" s="143">
        <v>63225</v>
      </c>
      <c r="F138" s="141">
        <v>22002</v>
      </c>
      <c r="G138" s="140">
        <f t="shared" si="9"/>
        <v>41223</v>
      </c>
      <c r="H138" s="134"/>
      <c r="I138" s="241"/>
    </row>
    <row r="139" spans="1:9" ht="15.75" x14ac:dyDescent="0.25">
      <c r="A139" s="134">
        <v>6</v>
      </c>
      <c r="B139" s="138">
        <v>15</v>
      </c>
      <c r="C139" s="138">
        <v>1980</v>
      </c>
      <c r="D139" s="138">
        <v>36.4</v>
      </c>
      <c r="E139" s="143">
        <v>62368</v>
      </c>
      <c r="F139" s="141">
        <v>21704</v>
      </c>
      <c r="G139" s="140">
        <f t="shared" si="9"/>
        <v>40664</v>
      </c>
      <c r="H139" s="134"/>
      <c r="I139" s="241"/>
    </row>
    <row r="140" spans="1:9" ht="15.75" x14ac:dyDescent="0.25">
      <c r="A140" s="134">
        <v>7</v>
      </c>
      <c r="B140" s="138">
        <v>27</v>
      </c>
      <c r="C140" s="138">
        <v>1980</v>
      </c>
      <c r="D140" s="138">
        <v>36.5</v>
      </c>
      <c r="E140" s="143">
        <v>62539</v>
      </c>
      <c r="F140" s="141">
        <v>21763</v>
      </c>
      <c r="G140" s="140">
        <f t="shared" si="9"/>
        <v>40776</v>
      </c>
      <c r="H140" s="134"/>
      <c r="I140" s="241"/>
    </row>
    <row r="141" spans="1:9" ht="15.75" x14ac:dyDescent="0.25">
      <c r="A141" s="134">
        <v>8</v>
      </c>
      <c r="B141" s="138">
        <v>28</v>
      </c>
      <c r="C141" s="138">
        <v>1980</v>
      </c>
      <c r="D141" s="138">
        <v>35</v>
      </c>
      <c r="E141" s="143">
        <v>59969</v>
      </c>
      <c r="F141" s="141">
        <v>20869</v>
      </c>
      <c r="G141" s="140">
        <f t="shared" si="9"/>
        <v>39100</v>
      </c>
      <c r="H141" s="134"/>
      <c r="I141" s="241"/>
    </row>
    <row r="142" spans="1:9" ht="15.75" customHeight="1" x14ac:dyDescent="0.25">
      <c r="A142" s="134">
        <v>9</v>
      </c>
      <c r="B142" s="520">
        <v>31</v>
      </c>
      <c r="C142" s="138">
        <v>1980</v>
      </c>
      <c r="D142" s="138">
        <v>67.900000000000006</v>
      </c>
      <c r="E142" s="143">
        <v>116340</v>
      </c>
      <c r="F142" s="141">
        <v>40486</v>
      </c>
      <c r="G142" s="140">
        <f t="shared" si="9"/>
        <v>75854</v>
      </c>
      <c r="H142" s="134"/>
      <c r="I142" s="241"/>
    </row>
    <row r="143" spans="1:9" ht="15.75" x14ac:dyDescent="0.25">
      <c r="A143" s="134"/>
      <c r="B143" s="520"/>
      <c r="C143" s="299" t="s">
        <v>541</v>
      </c>
      <c r="D143" s="137">
        <f>SUM(D133:D142)</f>
        <v>368.6</v>
      </c>
      <c r="E143" s="343">
        <f>SUM(E133:E142)</f>
        <v>1069937</v>
      </c>
      <c r="F143" s="338">
        <f>SUM(F133:F142)</f>
        <v>192173</v>
      </c>
      <c r="G143" s="339">
        <f t="shared" si="9"/>
        <v>877764</v>
      </c>
      <c r="H143" s="151"/>
      <c r="I143" s="241"/>
    </row>
    <row r="144" spans="1:9" ht="15.75" x14ac:dyDescent="0.25">
      <c r="A144" s="134"/>
      <c r="B144" s="137" t="s">
        <v>498</v>
      </c>
      <c r="C144" s="134"/>
      <c r="D144" s="289">
        <f>SUM(D143:D143)</f>
        <v>368.6</v>
      </c>
      <c r="E144" s="305">
        <f>SUM(E143:E143)</f>
        <v>1069937</v>
      </c>
      <c r="F144" s="290">
        <f>SUM(F143:F143)</f>
        <v>192173</v>
      </c>
      <c r="G144" s="291">
        <f>SUM(G143:G143)</f>
        <v>877764</v>
      </c>
      <c r="H144" s="151"/>
      <c r="I144" s="241">
        <v>9</v>
      </c>
    </row>
    <row r="145" spans="1:9" ht="15.75" customHeight="1" x14ac:dyDescent="0.25">
      <c r="A145" s="134"/>
      <c r="B145" s="137"/>
      <c r="C145" s="153"/>
      <c r="D145" s="306"/>
      <c r="E145" s="307"/>
      <c r="F145" s="308"/>
      <c r="G145" s="156"/>
      <c r="H145" s="151"/>
      <c r="I145" s="241"/>
    </row>
    <row r="146" spans="1:9" ht="15.75" x14ac:dyDescent="0.25">
      <c r="A146" s="136">
        <v>22</v>
      </c>
      <c r="B146" s="142" t="s">
        <v>261</v>
      </c>
      <c r="C146" s="494" t="s">
        <v>542</v>
      </c>
      <c r="D146" s="491"/>
      <c r="E146" s="491"/>
      <c r="F146" s="491"/>
      <c r="G146" s="491"/>
      <c r="H146" s="491"/>
      <c r="I146" s="241"/>
    </row>
    <row r="147" spans="1:9" ht="15.75" x14ac:dyDescent="0.25">
      <c r="A147" s="134"/>
      <c r="B147" s="138" t="s">
        <v>262</v>
      </c>
      <c r="C147" s="138">
        <v>1961</v>
      </c>
      <c r="D147" s="292">
        <v>72.900000000000006</v>
      </c>
      <c r="E147" s="291">
        <v>54431</v>
      </c>
      <c r="F147" s="291">
        <v>30908</v>
      </c>
      <c r="G147" s="291">
        <v>23523</v>
      </c>
      <c r="H147" s="134"/>
      <c r="I147" s="241">
        <v>1</v>
      </c>
    </row>
    <row r="148" spans="1:9" ht="15.75" x14ac:dyDescent="0.25">
      <c r="A148" s="134"/>
      <c r="B148" s="138"/>
      <c r="C148" s="191"/>
      <c r="D148" s="146"/>
      <c r="E148" s="156"/>
      <c r="F148" s="156"/>
      <c r="G148" s="156"/>
      <c r="H148" s="134"/>
      <c r="I148" s="241"/>
    </row>
    <row r="149" spans="1:9" ht="15.75" x14ac:dyDescent="0.25">
      <c r="A149" s="136">
        <v>23</v>
      </c>
      <c r="B149" s="142" t="s">
        <v>263</v>
      </c>
      <c r="C149" s="494" t="s">
        <v>543</v>
      </c>
      <c r="D149" s="491"/>
      <c r="E149" s="491"/>
      <c r="F149" s="491"/>
      <c r="G149" s="491"/>
      <c r="H149" s="491"/>
      <c r="I149" s="241"/>
    </row>
    <row r="150" spans="1:9" ht="15.75" x14ac:dyDescent="0.25">
      <c r="A150" s="134">
        <v>1</v>
      </c>
      <c r="B150" s="138"/>
      <c r="C150" s="138"/>
      <c r="D150" s="516" t="s">
        <v>544</v>
      </c>
      <c r="E150" s="517"/>
      <c r="F150" s="518"/>
      <c r="G150" s="140"/>
      <c r="H150" s="505"/>
      <c r="I150" s="241"/>
    </row>
    <row r="151" spans="1:9" ht="15.75" x14ac:dyDescent="0.25">
      <c r="A151" s="134">
        <v>2</v>
      </c>
      <c r="B151" s="138"/>
      <c r="C151" s="138"/>
      <c r="D151" s="138"/>
      <c r="E151" s="143"/>
      <c r="F151" s="143"/>
      <c r="G151" s="140"/>
      <c r="H151" s="515"/>
      <c r="I151" s="241"/>
    </row>
    <row r="152" spans="1:9" ht="15.75" x14ac:dyDescent="0.25">
      <c r="A152" s="134">
        <v>3</v>
      </c>
      <c r="B152" s="138"/>
      <c r="C152" s="138"/>
      <c r="D152" s="138"/>
      <c r="E152" s="143"/>
      <c r="F152" s="143"/>
      <c r="G152" s="140"/>
      <c r="H152" s="515"/>
      <c r="I152" s="241"/>
    </row>
    <row r="153" spans="1:9" ht="15.75" x14ac:dyDescent="0.25">
      <c r="A153" s="134">
        <v>4</v>
      </c>
      <c r="B153" s="138"/>
      <c r="C153" s="138"/>
      <c r="D153" s="138"/>
      <c r="E153" s="143"/>
      <c r="F153" s="143"/>
      <c r="G153" s="140"/>
      <c r="H153" s="515"/>
      <c r="I153" s="241"/>
    </row>
    <row r="154" spans="1:9" ht="15.75" x14ac:dyDescent="0.25">
      <c r="A154" s="134">
        <v>5</v>
      </c>
      <c r="B154" s="138"/>
      <c r="C154" s="138"/>
      <c r="D154" s="138"/>
      <c r="E154" s="143"/>
      <c r="F154" s="143"/>
      <c r="G154" s="140"/>
      <c r="H154" s="515"/>
      <c r="I154" s="241"/>
    </row>
    <row r="155" spans="1:9" ht="15.75" customHeight="1" x14ac:dyDescent="0.25">
      <c r="A155" s="134">
        <v>6</v>
      </c>
      <c r="B155" s="138"/>
      <c r="C155" s="138"/>
      <c r="D155" s="138"/>
      <c r="E155" s="143"/>
      <c r="F155" s="143"/>
      <c r="G155" s="140"/>
      <c r="H155" s="515"/>
      <c r="I155" s="241"/>
    </row>
    <row r="156" spans="1:9" ht="15.75" x14ac:dyDescent="0.25">
      <c r="A156" s="152">
        <v>7</v>
      </c>
      <c r="B156" s="138"/>
      <c r="C156" s="138"/>
      <c r="D156" s="138"/>
      <c r="E156" s="143"/>
      <c r="F156" s="143"/>
      <c r="G156" s="140"/>
      <c r="H156" s="134"/>
      <c r="I156" s="241"/>
    </row>
    <row r="157" spans="1:9" ht="15.75" x14ac:dyDescent="0.25">
      <c r="A157" s="134">
        <v>8</v>
      </c>
      <c r="B157" s="138"/>
      <c r="C157" s="138"/>
      <c r="D157" s="138"/>
      <c r="E157" s="143"/>
      <c r="F157" s="143"/>
      <c r="G157" s="140"/>
      <c r="H157" s="134"/>
      <c r="I157" s="241"/>
    </row>
    <row r="158" spans="1:9" ht="15.75" x14ac:dyDescent="0.25">
      <c r="A158" s="134">
        <v>9</v>
      </c>
      <c r="B158" s="138"/>
      <c r="C158" s="138"/>
      <c r="D158" s="138"/>
      <c r="E158" s="143"/>
      <c r="F158" s="143"/>
      <c r="G158" s="140"/>
      <c r="H158" s="134"/>
      <c r="I158" s="241"/>
    </row>
    <row r="159" spans="1:9" ht="15.75" x14ac:dyDescent="0.25">
      <c r="A159" s="134"/>
      <c r="B159" s="344"/>
      <c r="C159" s="345"/>
      <c r="D159" s="175"/>
      <c r="E159" s="316"/>
      <c r="F159" s="316"/>
      <c r="G159" s="156"/>
      <c r="H159" s="134"/>
      <c r="I159" s="241"/>
    </row>
    <row r="160" spans="1:9" ht="15.75" x14ac:dyDescent="0.25">
      <c r="A160" s="134"/>
      <c r="B160" s="344"/>
      <c r="C160" s="345"/>
      <c r="D160" s="175"/>
      <c r="E160" s="316"/>
      <c r="F160" s="316"/>
      <c r="G160" s="339"/>
      <c r="H160" s="134"/>
      <c r="I160" s="241"/>
    </row>
    <row r="161" spans="1:9" ht="15.75" x14ac:dyDescent="0.25">
      <c r="A161" s="136">
        <v>24</v>
      </c>
      <c r="B161" s="142" t="s">
        <v>264</v>
      </c>
      <c r="C161" s="494" t="s">
        <v>545</v>
      </c>
      <c r="D161" s="491"/>
      <c r="E161" s="491"/>
      <c r="F161" s="491"/>
      <c r="G161" s="491"/>
      <c r="H161" s="491"/>
      <c r="I161" s="241"/>
    </row>
    <row r="162" spans="1:9" ht="15.75" customHeight="1" x14ac:dyDescent="0.25">
      <c r="A162" s="134">
        <v>1</v>
      </c>
      <c r="B162" s="138"/>
      <c r="C162" s="138"/>
      <c r="D162" s="516" t="s">
        <v>546</v>
      </c>
      <c r="E162" s="517"/>
      <c r="F162" s="518"/>
      <c r="G162" s="140"/>
      <c r="H162" s="498" t="s">
        <v>521</v>
      </c>
      <c r="I162" s="241"/>
    </row>
    <row r="163" spans="1:9" ht="15.75" customHeight="1" x14ac:dyDescent="0.25">
      <c r="A163" s="134">
        <v>2</v>
      </c>
      <c r="B163" s="138"/>
      <c r="C163" s="138"/>
      <c r="D163" s="138"/>
      <c r="E163" s="143"/>
      <c r="F163" s="141"/>
      <c r="G163" s="140"/>
      <c r="H163" s="498"/>
      <c r="I163" s="241"/>
    </row>
    <row r="164" spans="1:9" ht="15.75" x14ac:dyDescent="0.25">
      <c r="A164" s="134">
        <v>3</v>
      </c>
      <c r="B164" s="138"/>
      <c r="C164" s="138"/>
      <c r="D164" s="138"/>
      <c r="E164" s="143"/>
      <c r="F164" s="141"/>
      <c r="G164" s="140"/>
      <c r="H164" s="498"/>
      <c r="I164" s="241"/>
    </row>
    <row r="165" spans="1:9" ht="15.75" x14ac:dyDescent="0.25">
      <c r="A165" s="134"/>
      <c r="B165" s="346"/>
      <c r="C165" s="519"/>
      <c r="D165" s="193"/>
      <c r="E165" s="192"/>
      <c r="F165" s="178"/>
      <c r="G165" s="157"/>
      <c r="H165" s="498"/>
      <c r="I165" s="241"/>
    </row>
    <row r="166" spans="1:9" ht="15.75" x14ac:dyDescent="0.25">
      <c r="A166" s="134"/>
      <c r="B166" s="344"/>
      <c r="C166" s="519"/>
      <c r="D166" s="306"/>
      <c r="E166" s="316"/>
      <c r="F166" s="308"/>
      <c r="G166" s="156"/>
      <c r="H166" s="498"/>
      <c r="I166" s="241"/>
    </row>
    <row r="167" spans="1:9" ht="15.75" customHeight="1" x14ac:dyDescent="0.25">
      <c r="A167" s="134"/>
      <c r="B167" s="344"/>
      <c r="C167" s="293"/>
      <c r="D167" s="306"/>
      <c r="E167" s="316"/>
      <c r="F167" s="308"/>
      <c r="G167" s="156"/>
      <c r="H167" s="312"/>
      <c r="I167" s="241"/>
    </row>
    <row r="168" spans="1:9" ht="15.75" x14ac:dyDescent="0.25">
      <c r="A168" s="136">
        <v>25</v>
      </c>
      <c r="B168" s="142" t="s">
        <v>265</v>
      </c>
      <c r="C168" s="494" t="s">
        <v>545</v>
      </c>
      <c r="D168" s="491"/>
      <c r="E168" s="491"/>
      <c r="F168" s="491"/>
      <c r="G168" s="491"/>
      <c r="H168" s="491"/>
      <c r="I168" s="241"/>
    </row>
    <row r="169" spans="1:9" ht="15.75" x14ac:dyDescent="0.25">
      <c r="A169" s="134"/>
      <c r="B169" s="138"/>
      <c r="C169" s="138"/>
      <c r="D169" s="516" t="s">
        <v>547</v>
      </c>
      <c r="E169" s="517"/>
      <c r="F169" s="518"/>
      <c r="G169" s="140"/>
      <c r="H169" s="505" t="s">
        <v>521</v>
      </c>
      <c r="I169" s="241"/>
    </row>
    <row r="170" spans="1:9" ht="15.75" x14ac:dyDescent="0.25">
      <c r="A170" s="134"/>
      <c r="B170" s="138"/>
      <c r="C170" s="138"/>
      <c r="D170" s="138"/>
      <c r="E170" s="143"/>
      <c r="F170" s="141"/>
      <c r="G170" s="140"/>
      <c r="H170" s="505"/>
      <c r="I170" s="241"/>
    </row>
    <row r="171" spans="1:9" ht="15.75" x14ac:dyDescent="0.25">
      <c r="A171" s="134"/>
      <c r="B171" s="138"/>
      <c r="C171" s="138"/>
      <c r="D171" s="138"/>
      <c r="E171" s="143"/>
      <c r="F171" s="141"/>
      <c r="G171" s="140"/>
      <c r="H171" s="505"/>
      <c r="I171" s="241"/>
    </row>
    <row r="172" spans="1:9" ht="15.75" customHeight="1" x14ac:dyDescent="0.25">
      <c r="A172" s="134"/>
      <c r="B172" s="138"/>
      <c r="C172" s="138"/>
      <c r="D172" s="138"/>
      <c r="E172" s="143"/>
      <c r="F172" s="141"/>
      <c r="G172" s="140"/>
      <c r="H172" s="505"/>
      <c r="I172" s="241"/>
    </row>
    <row r="173" spans="1:9" ht="15.75" x14ac:dyDescent="0.25">
      <c r="A173" s="134"/>
      <c r="B173" s="138"/>
      <c r="C173" s="138"/>
      <c r="D173" s="138"/>
      <c r="E173" s="143"/>
      <c r="F173" s="141"/>
      <c r="G173" s="140"/>
      <c r="H173" s="505"/>
      <c r="I173" s="241"/>
    </row>
    <row r="174" spans="1:9" ht="15.75" x14ac:dyDescent="0.25">
      <c r="A174" s="134"/>
      <c r="B174" s="138"/>
      <c r="C174" s="138"/>
      <c r="D174" s="138"/>
      <c r="E174" s="143"/>
      <c r="F174" s="141"/>
      <c r="G174" s="140"/>
      <c r="H174" s="505"/>
      <c r="I174" s="241"/>
    </row>
    <row r="175" spans="1:9" ht="15.75" x14ac:dyDescent="0.25">
      <c r="A175" s="134"/>
      <c r="B175" s="138"/>
      <c r="C175" s="138"/>
      <c r="D175" s="138"/>
      <c r="E175" s="143"/>
      <c r="F175" s="141"/>
      <c r="G175" s="140"/>
      <c r="H175" s="505"/>
      <c r="I175" s="241"/>
    </row>
    <row r="176" spans="1:9" ht="15.75" x14ac:dyDescent="0.25">
      <c r="A176" s="134"/>
      <c r="B176" s="138"/>
      <c r="C176" s="138"/>
      <c r="D176" s="138"/>
      <c r="E176" s="143"/>
      <c r="F176" s="141"/>
      <c r="G176" s="140"/>
      <c r="H176" s="134"/>
      <c r="I176" s="241"/>
    </row>
    <row r="177" spans="1:9" ht="15.75" x14ac:dyDescent="0.25">
      <c r="A177" s="134"/>
      <c r="B177" s="346"/>
      <c r="C177" s="499"/>
      <c r="D177" s="288"/>
      <c r="E177" s="139"/>
      <c r="F177" s="141"/>
      <c r="G177" s="140"/>
      <c r="H177" s="134"/>
      <c r="I177" s="241"/>
    </row>
    <row r="178" spans="1:9" ht="15.75" customHeight="1" x14ac:dyDescent="0.25">
      <c r="A178" s="134"/>
      <c r="B178" s="344"/>
      <c r="C178" s="499"/>
      <c r="D178" s="306"/>
      <c r="E178" s="316"/>
      <c r="F178" s="308"/>
      <c r="G178" s="156"/>
      <c r="H178" s="134"/>
      <c r="I178" s="241"/>
    </row>
    <row r="179" spans="1:9" ht="15.75" x14ac:dyDescent="0.25">
      <c r="A179" s="134"/>
      <c r="B179" s="344"/>
      <c r="C179" s="336"/>
      <c r="D179" s="137"/>
      <c r="E179" s="337"/>
      <c r="F179" s="338"/>
      <c r="G179" s="339"/>
      <c r="H179" s="134"/>
      <c r="I179" s="241"/>
    </row>
    <row r="180" spans="1:9" ht="15.75" customHeight="1" x14ac:dyDescent="0.25">
      <c r="A180" s="136">
        <v>26</v>
      </c>
      <c r="B180" s="142" t="s">
        <v>266</v>
      </c>
      <c r="C180" s="494" t="s">
        <v>529</v>
      </c>
      <c r="D180" s="491"/>
      <c r="E180" s="491"/>
      <c r="F180" s="491"/>
      <c r="G180" s="491"/>
      <c r="H180" s="491"/>
      <c r="I180" s="241"/>
    </row>
    <row r="181" spans="1:9" ht="15.75" x14ac:dyDescent="0.25">
      <c r="A181" s="134">
        <v>1</v>
      </c>
      <c r="B181" s="138" t="s">
        <v>548</v>
      </c>
      <c r="C181" s="138">
        <v>1956</v>
      </c>
      <c r="D181" s="138">
        <v>62</v>
      </c>
      <c r="E181" s="143">
        <v>62693</v>
      </c>
      <c r="F181" s="141">
        <v>57677</v>
      </c>
      <c r="G181" s="140">
        <f>SUM(E181-F181)</f>
        <v>5016</v>
      </c>
      <c r="H181" s="505" t="s">
        <v>521</v>
      </c>
      <c r="I181" s="241"/>
    </row>
    <row r="182" spans="1:9" ht="15.75" x14ac:dyDescent="0.25">
      <c r="A182" s="134">
        <v>2</v>
      </c>
      <c r="B182" s="191" t="s">
        <v>96</v>
      </c>
      <c r="C182" s="138">
        <v>1956</v>
      </c>
      <c r="D182" s="138">
        <v>81.900000000000006</v>
      </c>
      <c r="E182" s="143">
        <v>82815</v>
      </c>
      <c r="F182" s="141">
        <v>76189</v>
      </c>
      <c r="G182" s="140">
        <f>SUM(E182-F182)</f>
        <v>6626</v>
      </c>
      <c r="H182" s="505"/>
      <c r="I182" s="241"/>
    </row>
    <row r="183" spans="1:9" ht="15.75" x14ac:dyDescent="0.25">
      <c r="A183" s="134"/>
      <c r="B183" s="346" t="s">
        <v>498</v>
      </c>
      <c r="C183" s="499" t="s">
        <v>525</v>
      </c>
      <c r="D183" s="288">
        <f>SUM(D181:D182)</f>
        <v>143.9</v>
      </c>
      <c r="E183" s="139">
        <f>SUM(E181:E182)</f>
        <v>145508</v>
      </c>
      <c r="F183" s="141">
        <f>SUM(F181:F182)</f>
        <v>133866</v>
      </c>
      <c r="G183" s="140">
        <f>SUM(G181:G182)</f>
        <v>11642</v>
      </c>
      <c r="H183" s="515"/>
      <c r="I183" s="241"/>
    </row>
    <row r="184" spans="1:9" ht="15.75" x14ac:dyDescent="0.25">
      <c r="A184" s="134"/>
      <c r="B184" s="344" t="s">
        <v>519</v>
      </c>
      <c r="C184" s="499"/>
      <c r="D184" s="289">
        <f>SUM(D183:D183)</f>
        <v>143.9</v>
      </c>
      <c r="E184" s="314">
        <f>SUM(E183:E183)</f>
        <v>145508</v>
      </c>
      <c r="F184" s="290">
        <f>SUM(F183:F183)</f>
        <v>133866</v>
      </c>
      <c r="G184" s="291">
        <f>SUM(G183:G183)</f>
        <v>11642</v>
      </c>
      <c r="H184" s="151"/>
      <c r="I184" s="241">
        <v>2</v>
      </c>
    </row>
    <row r="185" spans="1:9" ht="15.75" x14ac:dyDescent="0.25">
      <c r="A185" s="134"/>
      <c r="B185" s="344"/>
      <c r="C185" s="293"/>
      <c r="D185" s="306"/>
      <c r="E185" s="316"/>
      <c r="F185" s="308"/>
      <c r="G185" s="156"/>
      <c r="H185" s="151"/>
      <c r="I185" s="241"/>
    </row>
    <row r="186" spans="1:9" ht="15.75" x14ac:dyDescent="0.25">
      <c r="A186" s="136">
        <v>27</v>
      </c>
      <c r="B186" s="142" t="s">
        <v>267</v>
      </c>
      <c r="C186" s="494" t="s">
        <v>529</v>
      </c>
      <c r="D186" s="491"/>
      <c r="E186" s="491"/>
      <c r="F186" s="491"/>
      <c r="G186" s="491"/>
      <c r="H186" s="491"/>
      <c r="I186" s="241"/>
    </row>
    <row r="187" spans="1:9" ht="15.75" x14ac:dyDescent="0.25">
      <c r="A187" s="134">
        <v>1</v>
      </c>
      <c r="B187" s="138" t="s">
        <v>145</v>
      </c>
      <c r="C187" s="138">
        <v>1957</v>
      </c>
      <c r="D187" s="138">
        <v>61.4</v>
      </c>
      <c r="E187" s="143">
        <v>73012</v>
      </c>
      <c r="F187" s="141">
        <v>67172</v>
      </c>
      <c r="G187" s="140">
        <f>SUM(E187-F187)</f>
        <v>5840</v>
      </c>
      <c r="H187" s="505"/>
      <c r="I187" s="241"/>
    </row>
    <row r="188" spans="1:9" ht="15.75" x14ac:dyDescent="0.25">
      <c r="A188" s="134">
        <v>2</v>
      </c>
      <c r="B188" s="138" t="s">
        <v>109</v>
      </c>
      <c r="C188" s="138">
        <v>1957</v>
      </c>
      <c r="D188" s="138">
        <v>79.599999999999994</v>
      </c>
      <c r="E188" s="143">
        <v>94654</v>
      </c>
      <c r="F188" s="141">
        <v>87083</v>
      </c>
      <c r="G188" s="140">
        <f>SUM(E188-F188)</f>
        <v>7571</v>
      </c>
      <c r="H188" s="515"/>
      <c r="I188" s="241"/>
    </row>
    <row r="189" spans="1:9" ht="15.75" customHeight="1" x14ac:dyDescent="0.25">
      <c r="A189" s="134">
        <v>3</v>
      </c>
      <c r="B189" s="138" t="s">
        <v>87</v>
      </c>
      <c r="C189" s="138">
        <v>1957</v>
      </c>
      <c r="D189" s="138">
        <v>64.8</v>
      </c>
      <c r="E189" s="143">
        <v>77055</v>
      </c>
      <c r="F189" s="141">
        <v>70892</v>
      </c>
      <c r="G189" s="140">
        <f>SUM(E189-F189)</f>
        <v>6163</v>
      </c>
      <c r="H189" s="322"/>
      <c r="I189" s="241"/>
    </row>
    <row r="190" spans="1:9" ht="76.5" x14ac:dyDescent="0.25">
      <c r="A190" s="152">
        <v>4</v>
      </c>
      <c r="B190" s="347" t="s">
        <v>549</v>
      </c>
      <c r="C190" s="138"/>
      <c r="D190" s="138">
        <v>60.7</v>
      </c>
      <c r="E190" s="143">
        <v>71525</v>
      </c>
      <c r="F190" s="143">
        <v>0</v>
      </c>
      <c r="G190" s="348">
        <v>71525</v>
      </c>
      <c r="H190" s="349" t="s">
        <v>550</v>
      </c>
      <c r="I190" s="241"/>
    </row>
    <row r="191" spans="1:9" ht="15.75" x14ac:dyDescent="0.25">
      <c r="A191" s="135"/>
      <c r="B191" s="346" t="s">
        <v>498</v>
      </c>
      <c r="C191" s="499" t="s">
        <v>551</v>
      </c>
      <c r="D191" s="288">
        <f>SUM(D187:D190)</f>
        <v>266.5</v>
      </c>
      <c r="E191" s="139">
        <f>SUM(E187:E190)</f>
        <v>316246</v>
      </c>
      <c r="F191" s="141">
        <f>SUM(F187:F190)</f>
        <v>225147</v>
      </c>
      <c r="G191" s="140">
        <f>SUM(G187:G190)</f>
        <v>91099</v>
      </c>
      <c r="H191" s="151"/>
      <c r="I191" s="241"/>
    </row>
    <row r="192" spans="1:9" ht="15.75" x14ac:dyDescent="0.25">
      <c r="A192" s="134"/>
      <c r="B192" s="344" t="s">
        <v>519</v>
      </c>
      <c r="C192" s="499"/>
      <c r="D192" s="289">
        <f>SUM(D191:D191)</f>
        <v>266.5</v>
      </c>
      <c r="E192" s="314">
        <f>SUM(E191:E191)</f>
        <v>316246</v>
      </c>
      <c r="F192" s="290">
        <f>SUM(F191:F191)</f>
        <v>225147</v>
      </c>
      <c r="G192" s="291">
        <f>SUM(G191:G191)</f>
        <v>91099</v>
      </c>
      <c r="H192" s="151"/>
      <c r="I192" s="241">
        <v>4</v>
      </c>
    </row>
    <row r="193" spans="1:9" ht="15.75" x14ac:dyDescent="0.25">
      <c r="A193" s="134"/>
      <c r="B193" s="344"/>
      <c r="C193" s="293"/>
      <c r="D193" s="306"/>
      <c r="E193" s="316"/>
      <c r="F193" s="308"/>
      <c r="G193" s="156"/>
      <c r="H193" s="151"/>
      <c r="I193" s="241"/>
    </row>
    <row r="194" spans="1:9" ht="15.75" x14ac:dyDescent="0.25">
      <c r="A194" s="136">
        <v>28</v>
      </c>
      <c r="B194" s="142" t="s">
        <v>268</v>
      </c>
      <c r="C194" s="494" t="s">
        <v>552</v>
      </c>
      <c r="D194" s="491"/>
      <c r="E194" s="491"/>
      <c r="F194" s="491"/>
      <c r="G194" s="491"/>
      <c r="H194" s="491"/>
      <c r="I194" s="241"/>
    </row>
    <row r="195" spans="1:9" ht="15.75" x14ac:dyDescent="0.25">
      <c r="A195" s="134"/>
      <c r="B195" s="138"/>
      <c r="C195" s="138"/>
      <c r="D195" s="516" t="s">
        <v>546</v>
      </c>
      <c r="E195" s="517"/>
      <c r="F195" s="518"/>
      <c r="G195" s="140"/>
      <c r="H195" s="505" t="s">
        <v>553</v>
      </c>
      <c r="I195" s="241"/>
    </row>
    <row r="196" spans="1:9" ht="15.75" x14ac:dyDescent="0.25">
      <c r="A196" s="134"/>
      <c r="B196" s="138"/>
      <c r="C196" s="138"/>
      <c r="D196" s="138"/>
      <c r="E196" s="143"/>
      <c r="F196" s="143"/>
      <c r="G196" s="140"/>
      <c r="H196" s="505"/>
      <c r="I196" s="241"/>
    </row>
    <row r="197" spans="1:9" ht="15.75" customHeight="1" x14ac:dyDescent="0.25">
      <c r="A197" s="134"/>
      <c r="B197" s="138"/>
      <c r="C197" s="138"/>
      <c r="D197" s="138"/>
      <c r="E197" s="143"/>
      <c r="F197" s="143"/>
      <c r="G197" s="140"/>
      <c r="H197" s="505"/>
      <c r="I197" s="241"/>
    </row>
    <row r="198" spans="1:9" ht="15.75" customHeight="1" x14ac:dyDescent="0.25">
      <c r="A198" s="134"/>
      <c r="B198" s="138"/>
      <c r="C198" s="138"/>
      <c r="D198" s="138"/>
      <c r="E198" s="143"/>
      <c r="F198" s="143"/>
      <c r="G198" s="140"/>
      <c r="H198" s="505"/>
      <c r="I198" s="241"/>
    </row>
    <row r="199" spans="1:9" ht="15.75" x14ac:dyDescent="0.25">
      <c r="A199" s="134"/>
      <c r="B199" s="138"/>
      <c r="C199" s="138"/>
      <c r="D199" s="138"/>
      <c r="E199" s="143"/>
      <c r="F199" s="143"/>
      <c r="G199" s="140"/>
      <c r="H199" s="505"/>
      <c r="I199" s="241"/>
    </row>
    <row r="200" spans="1:9" ht="15.75" x14ac:dyDescent="0.25">
      <c r="A200" s="134"/>
      <c r="B200" s="344"/>
      <c r="C200" s="299"/>
      <c r="D200" s="289"/>
      <c r="E200" s="314"/>
      <c r="F200" s="314"/>
      <c r="G200" s="291"/>
      <c r="H200" s="505"/>
      <c r="I200" s="241"/>
    </row>
    <row r="201" spans="1:9" ht="15.75" x14ac:dyDescent="0.25">
      <c r="A201" s="134"/>
      <c r="B201" s="344"/>
      <c r="C201" s="299"/>
      <c r="D201" s="306"/>
      <c r="E201" s="316"/>
      <c r="F201" s="316"/>
      <c r="G201" s="156"/>
      <c r="H201" s="322"/>
      <c r="I201" s="241"/>
    </row>
    <row r="202" spans="1:9" ht="15.75" x14ac:dyDescent="0.25">
      <c r="A202" s="136">
        <v>29</v>
      </c>
      <c r="B202" s="142" t="s">
        <v>269</v>
      </c>
      <c r="C202" s="494" t="s">
        <v>554</v>
      </c>
      <c r="D202" s="491"/>
      <c r="E202" s="491"/>
      <c r="F202" s="491"/>
      <c r="G202" s="491"/>
      <c r="H202" s="491"/>
      <c r="I202" s="241"/>
    </row>
    <row r="203" spans="1:9" ht="15.75" x14ac:dyDescent="0.25">
      <c r="A203" s="134">
        <v>1</v>
      </c>
      <c r="B203" s="138" t="s">
        <v>105</v>
      </c>
      <c r="C203" s="138">
        <v>1939</v>
      </c>
      <c r="D203" s="138">
        <v>49.9</v>
      </c>
      <c r="E203" s="143">
        <v>76772</v>
      </c>
      <c r="F203" s="143">
        <v>76772</v>
      </c>
      <c r="G203" s="140">
        <v>0</v>
      </c>
      <c r="H203" s="505" t="s">
        <v>521</v>
      </c>
      <c r="I203" s="241"/>
    </row>
    <row r="204" spans="1:9" ht="15.75" x14ac:dyDescent="0.25">
      <c r="A204" s="134">
        <v>2</v>
      </c>
      <c r="B204" s="138" t="s">
        <v>96</v>
      </c>
      <c r="C204" s="138">
        <v>1939</v>
      </c>
      <c r="D204" s="138">
        <v>50.6</v>
      </c>
      <c r="E204" s="143">
        <v>77849</v>
      </c>
      <c r="F204" s="143">
        <v>77849</v>
      </c>
      <c r="G204" s="140">
        <v>0</v>
      </c>
      <c r="H204" s="505"/>
      <c r="I204" s="241"/>
    </row>
    <row r="205" spans="1:9" ht="15.75" x14ac:dyDescent="0.25">
      <c r="A205" s="134">
        <v>3</v>
      </c>
      <c r="B205" s="138" t="s">
        <v>112</v>
      </c>
      <c r="C205" s="138">
        <v>1939</v>
      </c>
      <c r="D205" s="138">
        <v>52.6</v>
      </c>
      <c r="E205" s="143">
        <v>80926</v>
      </c>
      <c r="F205" s="143">
        <v>80926</v>
      </c>
      <c r="G205" s="140">
        <v>0</v>
      </c>
      <c r="H205" s="505"/>
      <c r="I205" s="241"/>
    </row>
    <row r="206" spans="1:9" ht="15.75" customHeight="1" x14ac:dyDescent="0.25">
      <c r="A206" s="134">
        <v>4</v>
      </c>
      <c r="B206" s="138" t="s">
        <v>89</v>
      </c>
      <c r="C206" s="138">
        <v>1939</v>
      </c>
      <c r="D206" s="138">
        <v>54.9</v>
      </c>
      <c r="E206" s="143">
        <v>84464</v>
      </c>
      <c r="F206" s="143">
        <v>84464</v>
      </c>
      <c r="G206" s="140">
        <v>0</v>
      </c>
      <c r="H206" s="505"/>
      <c r="I206" s="241"/>
    </row>
    <row r="207" spans="1:9" ht="15" customHeight="1" x14ac:dyDescent="0.25">
      <c r="A207" s="134">
        <v>5</v>
      </c>
      <c r="B207" s="138" t="s">
        <v>145</v>
      </c>
      <c r="C207" s="138">
        <v>1939</v>
      </c>
      <c r="D207" s="138">
        <v>62</v>
      </c>
      <c r="E207" s="143">
        <v>95388</v>
      </c>
      <c r="F207" s="143">
        <v>95388</v>
      </c>
      <c r="G207" s="140">
        <v>0</v>
      </c>
      <c r="H207" s="505"/>
      <c r="I207" s="241"/>
    </row>
    <row r="208" spans="1:9" ht="19.5" customHeight="1" x14ac:dyDescent="0.25">
      <c r="A208" s="134">
        <v>6</v>
      </c>
      <c r="B208" s="138" t="s">
        <v>87</v>
      </c>
      <c r="C208" s="138">
        <v>1939</v>
      </c>
      <c r="D208" s="138">
        <v>56.2</v>
      </c>
      <c r="E208" s="143">
        <v>86464</v>
      </c>
      <c r="F208" s="143">
        <v>86464</v>
      </c>
      <c r="G208" s="140">
        <v>0</v>
      </c>
      <c r="H208" s="134"/>
      <c r="I208" s="241"/>
    </row>
    <row r="209" spans="1:9" ht="15.75" x14ac:dyDescent="0.25">
      <c r="A209" s="134">
        <v>7</v>
      </c>
      <c r="B209" s="138" t="s">
        <v>109</v>
      </c>
      <c r="C209" s="138">
        <v>1939</v>
      </c>
      <c r="D209" s="138">
        <v>44.8</v>
      </c>
      <c r="E209" s="143">
        <v>68925</v>
      </c>
      <c r="F209" s="143">
        <v>68925</v>
      </c>
      <c r="G209" s="140">
        <v>0</v>
      </c>
      <c r="H209" s="134"/>
      <c r="I209" s="241"/>
    </row>
    <row r="210" spans="1:9" ht="15.75" x14ac:dyDescent="0.25">
      <c r="A210" s="134"/>
      <c r="B210" s="344" t="s">
        <v>498</v>
      </c>
      <c r="C210" s="299" t="s">
        <v>555</v>
      </c>
      <c r="D210" s="289">
        <f>SUM(D203:D209)</f>
        <v>371</v>
      </c>
      <c r="E210" s="314">
        <f>SUM(E203:E209)</f>
        <v>570788</v>
      </c>
      <c r="F210" s="314">
        <f>SUM(F203:F209)</f>
        <v>570788</v>
      </c>
      <c r="G210" s="291">
        <v>0</v>
      </c>
      <c r="H210" s="134"/>
      <c r="I210" s="241">
        <v>7</v>
      </c>
    </row>
    <row r="211" spans="1:9" ht="15.75" x14ac:dyDescent="0.25">
      <c r="A211" s="134"/>
      <c r="B211" s="344"/>
      <c r="C211" s="345"/>
      <c r="D211" s="306"/>
      <c r="E211" s="316"/>
      <c r="F211" s="316"/>
      <c r="G211" s="156"/>
      <c r="H211" s="134"/>
      <c r="I211" s="241"/>
    </row>
    <row r="212" spans="1:9" ht="15.75" x14ac:dyDescent="0.25">
      <c r="A212" s="136">
        <v>30</v>
      </c>
      <c r="B212" s="142" t="s">
        <v>270</v>
      </c>
      <c r="C212" s="494" t="s">
        <v>529</v>
      </c>
      <c r="D212" s="491"/>
      <c r="E212" s="491"/>
      <c r="F212" s="491"/>
      <c r="G212" s="491"/>
      <c r="H212" s="491"/>
      <c r="I212" s="241"/>
    </row>
    <row r="213" spans="1:9" ht="15.75" x14ac:dyDescent="0.25">
      <c r="A213" s="134">
        <v>1</v>
      </c>
      <c r="B213" s="138" t="s">
        <v>112</v>
      </c>
      <c r="C213" s="138">
        <v>1963</v>
      </c>
      <c r="D213" s="138">
        <v>45.4</v>
      </c>
      <c r="E213" s="143">
        <v>52430</v>
      </c>
      <c r="F213" s="141">
        <v>51531</v>
      </c>
      <c r="G213" s="140">
        <f>SUM(E213-F213)</f>
        <v>899</v>
      </c>
      <c r="H213" s="505" t="s">
        <v>521</v>
      </c>
      <c r="I213" s="241"/>
    </row>
    <row r="214" spans="1:9" ht="15.75" x14ac:dyDescent="0.25">
      <c r="A214" s="134">
        <v>2</v>
      </c>
      <c r="B214" s="138" t="s">
        <v>145</v>
      </c>
      <c r="C214" s="138">
        <v>1963</v>
      </c>
      <c r="D214" s="138">
        <v>43.8</v>
      </c>
      <c r="E214" s="143">
        <v>50582</v>
      </c>
      <c r="F214" s="141">
        <v>49715</v>
      </c>
      <c r="G214" s="140">
        <f>SUM(E214-F214)</f>
        <v>867</v>
      </c>
      <c r="H214" s="505"/>
      <c r="I214" s="241"/>
    </row>
    <row r="215" spans="1:9" ht="15.75" customHeight="1" x14ac:dyDescent="0.25">
      <c r="A215" s="134"/>
      <c r="B215" s="346" t="s">
        <v>539</v>
      </c>
      <c r="C215" s="499" t="s">
        <v>525</v>
      </c>
      <c r="D215" s="288">
        <f>SUM(D213:D214)</f>
        <v>89.199999999999989</v>
      </c>
      <c r="E215" s="139">
        <f>SUM(E213:E214)</f>
        <v>103012</v>
      </c>
      <c r="F215" s="141">
        <f>SUM(F213:F214)</f>
        <v>101246</v>
      </c>
      <c r="G215" s="140">
        <f>SUM(G213:G214)</f>
        <v>1766</v>
      </c>
      <c r="H215" s="505"/>
      <c r="I215" s="241"/>
    </row>
    <row r="216" spans="1:9" ht="15.75" x14ac:dyDescent="0.25">
      <c r="A216" s="134"/>
      <c r="B216" s="344" t="s">
        <v>519</v>
      </c>
      <c r="C216" s="499"/>
      <c r="D216" s="289">
        <f>SUM(D215:D215)</f>
        <v>89.199999999999989</v>
      </c>
      <c r="E216" s="314">
        <f>SUM(E215:E215)</f>
        <v>103012</v>
      </c>
      <c r="F216" s="290">
        <f>SUM(F215:F215)</f>
        <v>101246</v>
      </c>
      <c r="G216" s="291">
        <f>SUM(G215:G215)</f>
        <v>1766</v>
      </c>
      <c r="H216" s="505"/>
      <c r="I216" s="241">
        <v>2</v>
      </c>
    </row>
    <row r="217" spans="1:9" ht="15.75" x14ac:dyDescent="0.25">
      <c r="A217" s="134"/>
      <c r="B217" s="344"/>
      <c r="C217" s="293"/>
      <c r="D217" s="306"/>
      <c r="E217" s="316"/>
      <c r="F217" s="308"/>
      <c r="G217" s="156"/>
      <c r="H217" s="322"/>
      <c r="I217" s="241"/>
    </row>
    <row r="218" spans="1:9" ht="15.75" customHeight="1" x14ac:dyDescent="0.25">
      <c r="A218" s="136">
        <v>31</v>
      </c>
      <c r="B218" s="142" t="s">
        <v>271</v>
      </c>
      <c r="C218" s="494" t="s">
        <v>556</v>
      </c>
      <c r="D218" s="491"/>
      <c r="E218" s="491"/>
      <c r="F218" s="491"/>
      <c r="G218" s="491"/>
      <c r="H218" s="491"/>
      <c r="I218" s="241"/>
    </row>
    <row r="219" spans="1:9" ht="15.75" x14ac:dyDescent="0.25">
      <c r="A219" s="134">
        <v>1</v>
      </c>
      <c r="B219" s="138" t="s">
        <v>145</v>
      </c>
      <c r="C219" s="138">
        <v>1962</v>
      </c>
      <c r="D219" s="138">
        <v>61.5</v>
      </c>
      <c r="E219" s="143">
        <v>88448</v>
      </c>
      <c r="F219" s="141">
        <v>47644</v>
      </c>
      <c r="G219" s="140">
        <f>SUM(E219-F219)</f>
        <v>40804</v>
      </c>
      <c r="H219" s="505" t="s">
        <v>521</v>
      </c>
      <c r="I219" s="241"/>
    </row>
    <row r="220" spans="1:9" ht="15.75" x14ac:dyDescent="0.25">
      <c r="A220" s="134">
        <v>2</v>
      </c>
      <c r="B220" s="138" t="s">
        <v>77</v>
      </c>
      <c r="C220" s="138">
        <v>1962</v>
      </c>
      <c r="D220" s="138">
        <v>45.2</v>
      </c>
      <c r="E220" s="143">
        <v>65006</v>
      </c>
      <c r="F220" s="141">
        <v>35017</v>
      </c>
      <c r="G220" s="140">
        <f>SUM(E220-F220)</f>
        <v>29989</v>
      </c>
      <c r="H220" s="505"/>
      <c r="I220" s="241"/>
    </row>
    <row r="221" spans="1:9" ht="15.75" x14ac:dyDescent="0.25">
      <c r="A221" s="134"/>
      <c r="B221" s="346" t="s">
        <v>539</v>
      </c>
      <c r="C221" s="499" t="s">
        <v>525</v>
      </c>
      <c r="D221" s="138">
        <f>SUM(D219:D220)</f>
        <v>106.7</v>
      </c>
      <c r="E221" s="139">
        <f>SUM(E219:E220)</f>
        <v>153454</v>
      </c>
      <c r="F221" s="141">
        <f>SUM(F219:F220)</f>
        <v>82661</v>
      </c>
      <c r="G221" s="140">
        <f>SUM(G219:G220)</f>
        <v>70793</v>
      </c>
      <c r="H221" s="506"/>
      <c r="I221" s="241"/>
    </row>
    <row r="222" spans="1:9" ht="15.75" x14ac:dyDescent="0.25">
      <c r="A222" s="134"/>
      <c r="B222" s="344" t="s">
        <v>519</v>
      </c>
      <c r="C222" s="499"/>
      <c r="D222" s="350">
        <f>SUM(D221:D221)</f>
        <v>106.7</v>
      </c>
      <c r="E222" s="314">
        <f>SUM(E221:E221)</f>
        <v>153454</v>
      </c>
      <c r="F222" s="290">
        <f>SUM(F221:F221)</f>
        <v>82661</v>
      </c>
      <c r="G222" s="291">
        <f>SUM(E222-F222)</f>
        <v>70793</v>
      </c>
      <c r="H222" s="506"/>
      <c r="I222" s="241">
        <v>2</v>
      </c>
    </row>
    <row r="223" spans="1:9" ht="15.75" x14ac:dyDescent="0.25">
      <c r="A223" s="134"/>
      <c r="B223" s="344"/>
      <c r="C223" s="336"/>
      <c r="D223" s="175"/>
      <c r="E223" s="316"/>
      <c r="F223" s="308"/>
      <c r="G223" s="156"/>
      <c r="H223" s="351"/>
      <c r="I223" s="241"/>
    </row>
    <row r="224" spans="1:9" ht="15.75" x14ac:dyDescent="0.25">
      <c r="A224" s="136">
        <v>32</v>
      </c>
      <c r="B224" s="142" t="s">
        <v>272</v>
      </c>
      <c r="C224" s="494" t="s">
        <v>529</v>
      </c>
      <c r="D224" s="491"/>
      <c r="E224" s="491"/>
      <c r="F224" s="491"/>
      <c r="G224" s="491"/>
      <c r="H224" s="491"/>
      <c r="I224" s="241"/>
    </row>
    <row r="225" spans="1:9" ht="15.75" x14ac:dyDescent="0.25">
      <c r="A225" s="134">
        <v>1</v>
      </c>
      <c r="B225" s="138" t="s">
        <v>96</v>
      </c>
      <c r="C225" s="138">
        <v>1957</v>
      </c>
      <c r="D225" s="138">
        <v>69.400000000000006</v>
      </c>
      <c r="E225" s="143">
        <v>77945</v>
      </c>
      <c r="F225" s="141">
        <v>71707</v>
      </c>
      <c r="G225" s="140">
        <f t="shared" ref="G225:G231" si="10">SUM(E225-F225)</f>
        <v>6238</v>
      </c>
      <c r="H225" s="505"/>
      <c r="I225" s="241"/>
    </row>
    <row r="226" spans="1:9" ht="15.75" x14ac:dyDescent="0.25">
      <c r="A226" s="134">
        <v>2</v>
      </c>
      <c r="B226" s="138" t="s">
        <v>89</v>
      </c>
      <c r="C226" s="138">
        <v>1957</v>
      </c>
      <c r="D226" s="138">
        <v>59.9</v>
      </c>
      <c r="E226" s="143">
        <v>67275</v>
      </c>
      <c r="F226" s="141">
        <v>61892</v>
      </c>
      <c r="G226" s="140">
        <f t="shared" si="10"/>
        <v>5383</v>
      </c>
      <c r="H226" s="505"/>
      <c r="I226" s="241"/>
    </row>
    <row r="227" spans="1:9" ht="15.75" x14ac:dyDescent="0.25">
      <c r="A227" s="134">
        <v>3</v>
      </c>
      <c r="B227" s="138" t="s">
        <v>145</v>
      </c>
      <c r="C227" s="138">
        <v>1957</v>
      </c>
      <c r="D227" s="138">
        <v>55.4</v>
      </c>
      <c r="E227" s="143">
        <v>62221</v>
      </c>
      <c r="F227" s="141">
        <v>57242</v>
      </c>
      <c r="G227" s="140">
        <f t="shared" si="10"/>
        <v>4979</v>
      </c>
      <c r="H227" s="505"/>
      <c r="I227" s="241"/>
    </row>
    <row r="228" spans="1:9" ht="15.75" x14ac:dyDescent="0.25">
      <c r="A228" s="134">
        <v>4</v>
      </c>
      <c r="B228" s="138" t="s">
        <v>109</v>
      </c>
      <c r="C228" s="138">
        <v>1957</v>
      </c>
      <c r="D228" s="138">
        <v>74.7</v>
      </c>
      <c r="E228" s="143">
        <v>83897</v>
      </c>
      <c r="F228" s="141">
        <v>77184</v>
      </c>
      <c r="G228" s="140">
        <f t="shared" si="10"/>
        <v>6713</v>
      </c>
      <c r="H228" s="134"/>
      <c r="I228" s="241"/>
    </row>
    <row r="229" spans="1:9" ht="15.75" x14ac:dyDescent="0.25">
      <c r="A229" s="134">
        <v>5</v>
      </c>
      <c r="B229" s="138" t="s">
        <v>87</v>
      </c>
      <c r="C229" s="138">
        <v>1957</v>
      </c>
      <c r="D229" s="138">
        <v>60.3</v>
      </c>
      <c r="E229" s="143">
        <v>67725</v>
      </c>
      <c r="F229" s="141">
        <v>62305</v>
      </c>
      <c r="G229" s="140">
        <f t="shared" si="10"/>
        <v>5420</v>
      </c>
      <c r="H229" s="134"/>
      <c r="I229" s="241"/>
    </row>
    <row r="230" spans="1:9" ht="15.75" x14ac:dyDescent="0.25">
      <c r="A230" s="134"/>
      <c r="B230" s="346" t="s">
        <v>539</v>
      </c>
      <c r="C230" s="499" t="s">
        <v>532</v>
      </c>
      <c r="D230" s="138">
        <v>433</v>
      </c>
      <c r="E230" s="139">
        <f>SUM(E225:E229)</f>
        <v>359063</v>
      </c>
      <c r="F230" s="141">
        <f>SUM(F225:F229)</f>
        <v>330330</v>
      </c>
      <c r="G230" s="140">
        <f t="shared" si="10"/>
        <v>28733</v>
      </c>
      <c r="H230" s="134"/>
      <c r="I230" s="241"/>
    </row>
    <row r="231" spans="1:9" ht="15.75" customHeight="1" x14ac:dyDescent="0.25">
      <c r="A231" s="134"/>
      <c r="B231" s="344" t="s">
        <v>519</v>
      </c>
      <c r="C231" s="499"/>
      <c r="D231" s="350">
        <v>480.5</v>
      </c>
      <c r="E231" s="314">
        <f>SUM(E230:E230)</f>
        <v>359063</v>
      </c>
      <c r="F231" s="290">
        <f>SUM(F230:F230)</f>
        <v>330330</v>
      </c>
      <c r="G231" s="291">
        <f t="shared" si="10"/>
        <v>28733</v>
      </c>
      <c r="H231" s="134"/>
      <c r="I231" s="241">
        <v>5</v>
      </c>
    </row>
    <row r="232" spans="1:9" ht="15.75" x14ac:dyDescent="0.25">
      <c r="A232" s="134"/>
      <c r="B232" s="344"/>
      <c r="C232" s="293"/>
      <c r="D232" s="175"/>
      <c r="E232" s="316"/>
      <c r="F232" s="308"/>
      <c r="G232" s="156"/>
      <c r="H232" s="134"/>
      <c r="I232" s="241"/>
    </row>
    <row r="233" spans="1:9" ht="15.75" x14ac:dyDescent="0.25">
      <c r="A233" s="136">
        <v>33</v>
      </c>
      <c r="B233" s="142" t="s">
        <v>273</v>
      </c>
      <c r="C233" s="494" t="s">
        <v>557</v>
      </c>
      <c r="D233" s="491"/>
      <c r="E233" s="491"/>
      <c r="F233" s="491"/>
      <c r="G233" s="491"/>
      <c r="H233" s="491"/>
      <c r="I233" s="241"/>
    </row>
    <row r="234" spans="1:9" ht="15.75" x14ac:dyDescent="0.25">
      <c r="A234" s="134">
        <v>1</v>
      </c>
      <c r="B234" s="138" t="s">
        <v>105</v>
      </c>
      <c r="C234" s="138">
        <v>1960</v>
      </c>
      <c r="D234" s="138">
        <v>45.8</v>
      </c>
      <c r="E234" s="143">
        <v>48668</v>
      </c>
      <c r="F234" s="141">
        <v>29064</v>
      </c>
      <c r="G234" s="140">
        <f>SUM(E234-F234)</f>
        <v>19604</v>
      </c>
      <c r="H234" s="505"/>
      <c r="I234" s="241"/>
    </row>
    <row r="235" spans="1:9" ht="15.75" x14ac:dyDescent="0.25">
      <c r="A235" s="134">
        <v>2</v>
      </c>
      <c r="B235" s="138" t="s">
        <v>76</v>
      </c>
      <c r="C235" s="138">
        <v>1960</v>
      </c>
      <c r="D235" s="138">
        <v>59.4</v>
      </c>
      <c r="E235" s="143">
        <v>63119</v>
      </c>
      <c r="F235" s="141">
        <v>37694</v>
      </c>
      <c r="G235" s="140">
        <f>SUM(E235-F235)</f>
        <v>25425</v>
      </c>
      <c r="H235" s="505"/>
      <c r="I235" s="241"/>
    </row>
    <row r="236" spans="1:9" ht="15.75" x14ac:dyDescent="0.25">
      <c r="A236" s="134">
        <v>3</v>
      </c>
      <c r="B236" s="138" t="s">
        <v>78</v>
      </c>
      <c r="C236" s="138">
        <v>1960</v>
      </c>
      <c r="D236" s="138">
        <v>65</v>
      </c>
      <c r="E236" s="143">
        <v>69070</v>
      </c>
      <c r="F236" s="141">
        <v>41248</v>
      </c>
      <c r="G236" s="140">
        <f>SUM(E236-F236)</f>
        <v>27822</v>
      </c>
      <c r="H236" s="505" t="s">
        <v>558</v>
      </c>
      <c r="I236" s="241"/>
    </row>
    <row r="237" spans="1:9" ht="15.75" x14ac:dyDescent="0.25">
      <c r="A237" s="134">
        <v>4</v>
      </c>
      <c r="B237" s="138" t="s">
        <v>79</v>
      </c>
      <c r="C237" s="138">
        <v>1960</v>
      </c>
      <c r="D237" s="138">
        <v>71.7</v>
      </c>
      <c r="E237" s="143">
        <v>76190</v>
      </c>
      <c r="F237" s="141">
        <v>45500</v>
      </c>
      <c r="G237" s="140">
        <f>SUM(E237-F237)</f>
        <v>30690</v>
      </c>
      <c r="H237" s="505"/>
      <c r="I237" s="241"/>
    </row>
    <row r="238" spans="1:9" ht="15.75" x14ac:dyDescent="0.25">
      <c r="A238" s="134"/>
      <c r="B238" s="346" t="s">
        <v>539</v>
      </c>
      <c r="C238" s="499" t="s">
        <v>551</v>
      </c>
      <c r="D238" s="138">
        <f>SUM(D234:D237)</f>
        <v>241.89999999999998</v>
      </c>
      <c r="E238" s="139">
        <f>SUM(E234:E237)</f>
        <v>257047</v>
      </c>
      <c r="F238" s="141">
        <f>SUM(F234:F237)</f>
        <v>153506</v>
      </c>
      <c r="G238" s="140">
        <f>SUM(G234:G237)</f>
        <v>103541</v>
      </c>
      <c r="H238" s="505"/>
      <c r="I238" s="241"/>
    </row>
    <row r="239" spans="1:9" ht="15.75" x14ac:dyDescent="0.25">
      <c r="A239" s="134"/>
      <c r="B239" s="344" t="s">
        <v>519</v>
      </c>
      <c r="C239" s="499"/>
      <c r="D239" s="350">
        <f>SUM(D238:D238)</f>
        <v>241.89999999999998</v>
      </c>
      <c r="E239" s="314">
        <f>SUM(E238:E238)</f>
        <v>257047</v>
      </c>
      <c r="F239" s="290">
        <f>SUM(F238:F238)</f>
        <v>153506</v>
      </c>
      <c r="G239" s="291">
        <f>SUM(E239-F239)</f>
        <v>103541</v>
      </c>
      <c r="H239" s="505"/>
      <c r="I239" s="241">
        <v>4</v>
      </c>
    </row>
    <row r="240" spans="1:9" ht="15.75" x14ac:dyDescent="0.25">
      <c r="A240" s="136"/>
      <c r="B240" s="142"/>
      <c r="C240" s="494"/>
      <c r="D240" s="491"/>
      <c r="E240" s="491"/>
      <c r="F240" s="491"/>
      <c r="G240" s="491"/>
      <c r="H240" s="491"/>
      <c r="I240" s="241"/>
    </row>
    <row r="241" spans="1:9" ht="15.75" x14ac:dyDescent="0.25">
      <c r="A241" s="136">
        <v>34</v>
      </c>
      <c r="B241" s="142" t="s">
        <v>274</v>
      </c>
      <c r="C241" s="494" t="s">
        <v>527</v>
      </c>
      <c r="D241" s="491"/>
      <c r="E241" s="491"/>
      <c r="F241" s="491"/>
      <c r="G241" s="491"/>
      <c r="H241" s="491"/>
      <c r="I241" s="241"/>
    </row>
    <row r="242" spans="1:9" ht="15.75" x14ac:dyDescent="0.25">
      <c r="A242" s="134">
        <v>1</v>
      </c>
      <c r="B242" s="138" t="s">
        <v>105</v>
      </c>
      <c r="C242" s="138">
        <v>1960</v>
      </c>
      <c r="D242" s="138">
        <v>31.4</v>
      </c>
      <c r="E242" s="143">
        <v>26052</v>
      </c>
      <c r="F242" s="141">
        <v>14920</v>
      </c>
      <c r="G242" s="140">
        <f>SUM(E242-F242)</f>
        <v>11132</v>
      </c>
      <c r="H242" s="505" t="s">
        <v>521</v>
      </c>
      <c r="I242" s="241"/>
    </row>
    <row r="243" spans="1:9" ht="15.75" x14ac:dyDescent="0.25">
      <c r="A243" s="134">
        <v>2</v>
      </c>
      <c r="B243" s="138" t="s">
        <v>89</v>
      </c>
      <c r="C243" s="138">
        <v>1960</v>
      </c>
      <c r="D243" s="138">
        <v>41.6</v>
      </c>
      <c r="E243" s="143">
        <v>34515</v>
      </c>
      <c r="F243" s="141">
        <v>19767</v>
      </c>
      <c r="G243" s="140">
        <f t="shared" ref="G243:G248" si="11">SUM(E243-F243)</f>
        <v>14748</v>
      </c>
      <c r="H243" s="505"/>
      <c r="I243" s="241"/>
    </row>
    <row r="244" spans="1:9" ht="15.75" customHeight="1" x14ac:dyDescent="0.25">
      <c r="A244" s="134">
        <v>3</v>
      </c>
      <c r="B244" s="138" t="s">
        <v>109</v>
      </c>
      <c r="C244" s="138">
        <v>1960</v>
      </c>
      <c r="D244" s="138">
        <v>40.799999999999997</v>
      </c>
      <c r="E244" s="143">
        <v>33852</v>
      </c>
      <c r="F244" s="141">
        <v>19386</v>
      </c>
      <c r="G244" s="140">
        <f t="shared" si="11"/>
        <v>14466</v>
      </c>
      <c r="H244" s="505"/>
      <c r="I244" s="241"/>
    </row>
    <row r="245" spans="1:9" ht="15.75" x14ac:dyDescent="0.25">
      <c r="A245" s="134">
        <v>4</v>
      </c>
      <c r="B245" s="138" t="s">
        <v>87</v>
      </c>
      <c r="C245" s="138">
        <v>1960</v>
      </c>
      <c r="D245" s="138">
        <v>44.6</v>
      </c>
      <c r="E245" s="143">
        <v>37004</v>
      </c>
      <c r="F245" s="141">
        <v>21192</v>
      </c>
      <c r="G245" s="140">
        <f t="shared" si="11"/>
        <v>15812</v>
      </c>
      <c r="H245" s="505"/>
      <c r="I245" s="241"/>
    </row>
    <row r="246" spans="1:9" ht="15.75" x14ac:dyDescent="0.25">
      <c r="A246" s="134">
        <v>5</v>
      </c>
      <c r="B246" s="138" t="s">
        <v>99</v>
      </c>
      <c r="C246" s="138">
        <v>1960</v>
      </c>
      <c r="D246" s="138">
        <v>40.5</v>
      </c>
      <c r="E246" s="143">
        <v>33603</v>
      </c>
      <c r="F246" s="141">
        <v>19244</v>
      </c>
      <c r="G246" s="140">
        <f t="shared" si="11"/>
        <v>14359</v>
      </c>
      <c r="H246" s="134"/>
      <c r="I246" s="241"/>
    </row>
    <row r="247" spans="1:9" ht="15.75" x14ac:dyDescent="0.25">
      <c r="A247" s="134"/>
      <c r="B247" s="346" t="s">
        <v>539</v>
      </c>
      <c r="C247" s="497" t="s">
        <v>532</v>
      </c>
      <c r="D247" s="138">
        <f>SUM(D242:D246)</f>
        <v>198.9</v>
      </c>
      <c r="E247" s="139">
        <f>SUM(E242:E246)</f>
        <v>165026</v>
      </c>
      <c r="F247" s="141">
        <f>SUM(F242:F246)</f>
        <v>94509</v>
      </c>
      <c r="G247" s="140">
        <f t="shared" si="11"/>
        <v>70517</v>
      </c>
      <c r="H247" s="134"/>
      <c r="I247" s="241"/>
    </row>
    <row r="248" spans="1:9" ht="15.75" x14ac:dyDescent="0.25">
      <c r="A248" s="134"/>
      <c r="B248" s="344" t="s">
        <v>519</v>
      </c>
      <c r="C248" s="497"/>
      <c r="D248" s="350">
        <f>SUM(D247:D247)</f>
        <v>198.9</v>
      </c>
      <c r="E248" s="314">
        <f>SUM(E247:E247)</f>
        <v>165026</v>
      </c>
      <c r="F248" s="290">
        <f>SUM(F247:F247)</f>
        <v>94509</v>
      </c>
      <c r="G248" s="291">
        <f t="shared" si="11"/>
        <v>70517</v>
      </c>
      <c r="H248" s="134"/>
      <c r="I248" s="241">
        <v>5</v>
      </c>
    </row>
    <row r="249" spans="1:9" ht="15.75" x14ac:dyDescent="0.25">
      <c r="A249" s="134"/>
      <c r="B249" s="344"/>
      <c r="C249" s="352"/>
      <c r="D249" s="353"/>
      <c r="E249" s="354"/>
      <c r="F249" s="355"/>
      <c r="G249" s="356"/>
      <c r="H249" s="357"/>
      <c r="I249" s="241"/>
    </row>
    <row r="250" spans="1:9" ht="15.75" customHeight="1" x14ac:dyDescent="0.25">
      <c r="A250" s="136">
        <v>35</v>
      </c>
      <c r="B250" s="142" t="s">
        <v>275</v>
      </c>
      <c r="C250" s="512" t="s">
        <v>529</v>
      </c>
      <c r="D250" s="513"/>
      <c r="E250" s="513"/>
      <c r="F250" s="513"/>
      <c r="G250" s="513"/>
      <c r="H250" s="514"/>
      <c r="I250" s="241"/>
    </row>
    <row r="251" spans="1:9" ht="15.75" x14ac:dyDescent="0.25">
      <c r="A251" s="134">
        <v>1</v>
      </c>
      <c r="B251" s="138" t="s">
        <v>112</v>
      </c>
      <c r="C251" s="138">
        <v>1958</v>
      </c>
      <c r="D251" s="138">
        <v>39.200000000000003</v>
      </c>
      <c r="E251" s="143">
        <v>63520</v>
      </c>
      <c r="F251" s="141">
        <v>50489</v>
      </c>
      <c r="G251" s="140">
        <f>SUM(E251-F251)</f>
        <v>13031</v>
      </c>
      <c r="H251" s="505"/>
      <c r="I251" s="241"/>
    </row>
    <row r="252" spans="1:9" ht="15.75" x14ac:dyDescent="0.25">
      <c r="A252" s="134">
        <v>2</v>
      </c>
      <c r="B252" s="138" t="s">
        <v>89</v>
      </c>
      <c r="C252" s="138">
        <v>1958</v>
      </c>
      <c r="D252" s="138">
        <v>31.9</v>
      </c>
      <c r="E252" s="143">
        <v>51772</v>
      </c>
      <c r="F252" s="141">
        <v>41086</v>
      </c>
      <c r="G252" s="140">
        <f>SUM(E252-F252)</f>
        <v>10686</v>
      </c>
      <c r="H252" s="505"/>
      <c r="I252" s="241"/>
    </row>
    <row r="253" spans="1:9" ht="24" customHeight="1" x14ac:dyDescent="0.25">
      <c r="A253" s="134">
        <v>3</v>
      </c>
      <c r="B253" s="138" t="s">
        <v>145</v>
      </c>
      <c r="C253" s="138">
        <v>1958</v>
      </c>
      <c r="D253" s="138">
        <v>31.9</v>
      </c>
      <c r="E253" s="143">
        <v>51772</v>
      </c>
      <c r="F253" s="141">
        <v>41086</v>
      </c>
      <c r="G253" s="140">
        <f>SUM(E253-F253)</f>
        <v>10686</v>
      </c>
      <c r="H253" s="505"/>
      <c r="I253" s="241"/>
    </row>
    <row r="254" spans="1:9" ht="15.75" x14ac:dyDescent="0.25">
      <c r="A254" s="150">
        <v>4</v>
      </c>
      <c r="B254" s="138" t="s">
        <v>90</v>
      </c>
      <c r="C254" s="138">
        <v>1958</v>
      </c>
      <c r="D254" s="138">
        <v>31.9</v>
      </c>
      <c r="E254" s="143">
        <v>51772</v>
      </c>
      <c r="F254" s="141">
        <v>41086</v>
      </c>
      <c r="G254" s="140">
        <f>SUM(E254-F254)</f>
        <v>10686</v>
      </c>
      <c r="H254" s="134"/>
      <c r="I254" s="241"/>
    </row>
    <row r="255" spans="1:9" ht="15.75" customHeight="1" x14ac:dyDescent="0.25">
      <c r="A255" s="134"/>
      <c r="B255" s="346" t="s">
        <v>539</v>
      </c>
      <c r="C255" s="497" t="s">
        <v>551</v>
      </c>
      <c r="D255" s="138">
        <f>SUM(D251:D254)</f>
        <v>134.9</v>
      </c>
      <c r="E255" s="139">
        <f>SUM(E251:E254)</f>
        <v>218836</v>
      </c>
      <c r="F255" s="141">
        <f>SUM(F251:F254)</f>
        <v>173747</v>
      </c>
      <c r="G255" s="140">
        <f>SUM(G251:G254)</f>
        <v>45089</v>
      </c>
      <c r="H255" s="151"/>
      <c r="I255" s="241"/>
    </row>
    <row r="256" spans="1:9" ht="15.75" x14ac:dyDescent="0.25">
      <c r="A256" s="134"/>
      <c r="B256" s="344" t="s">
        <v>519</v>
      </c>
      <c r="C256" s="497"/>
      <c r="D256" s="350">
        <f>SUM(D255:D255)</f>
        <v>134.9</v>
      </c>
      <c r="E256" s="314">
        <f>SUM(E255:E255)</f>
        <v>218836</v>
      </c>
      <c r="F256" s="290">
        <f>SUM(F255:F255)</f>
        <v>173747</v>
      </c>
      <c r="G256" s="291">
        <f>SUM(G255:G255)</f>
        <v>45089</v>
      </c>
      <c r="H256" s="151"/>
      <c r="I256" s="241">
        <v>4</v>
      </c>
    </row>
    <row r="257" spans="1:9" ht="15.75" customHeight="1" x14ac:dyDescent="0.25">
      <c r="A257" s="134"/>
      <c r="B257" s="344"/>
      <c r="C257" s="358"/>
      <c r="D257" s="175"/>
      <c r="E257" s="316"/>
      <c r="F257" s="308"/>
      <c r="G257" s="156"/>
      <c r="H257" s="151"/>
      <c r="I257" s="241"/>
    </row>
    <row r="258" spans="1:9" ht="15.75" x14ac:dyDescent="0.25">
      <c r="A258" s="136">
        <v>36</v>
      </c>
      <c r="B258" s="142" t="s">
        <v>276</v>
      </c>
      <c r="C258" s="494" t="s">
        <v>529</v>
      </c>
      <c r="D258" s="491"/>
      <c r="E258" s="491"/>
      <c r="F258" s="491"/>
      <c r="G258" s="491"/>
      <c r="H258" s="505" t="s">
        <v>521</v>
      </c>
      <c r="I258" s="241"/>
    </row>
    <row r="259" spans="1:9" ht="15.75" x14ac:dyDescent="0.25">
      <c r="A259" s="134">
        <v>1</v>
      </c>
      <c r="B259" s="138" t="s">
        <v>105</v>
      </c>
      <c r="C259" s="138">
        <v>1958</v>
      </c>
      <c r="D259" s="138">
        <v>32.200000000000003</v>
      </c>
      <c r="E259" s="143">
        <v>52419</v>
      </c>
      <c r="F259" s="141">
        <v>30299</v>
      </c>
      <c r="G259" s="140">
        <f t="shared" ref="G259:G265" si="12">SUM(D259:F259)</f>
        <v>82750.2</v>
      </c>
      <c r="H259" s="505"/>
      <c r="I259" s="241"/>
    </row>
    <row r="260" spans="1:9" ht="15.75" customHeight="1" x14ac:dyDescent="0.25">
      <c r="A260" s="134">
        <v>2</v>
      </c>
      <c r="B260" s="138" t="s">
        <v>96</v>
      </c>
      <c r="C260" s="138">
        <v>1958</v>
      </c>
      <c r="D260" s="138">
        <v>39.200000000000003</v>
      </c>
      <c r="E260" s="143">
        <v>63815</v>
      </c>
      <c r="F260" s="141">
        <v>36886</v>
      </c>
      <c r="G260" s="140">
        <f t="shared" si="12"/>
        <v>100740.2</v>
      </c>
      <c r="H260" s="505"/>
      <c r="I260" s="241"/>
    </row>
    <row r="261" spans="1:9" ht="15.75" x14ac:dyDescent="0.25">
      <c r="A261" s="134">
        <v>3</v>
      </c>
      <c r="B261" s="138" t="s">
        <v>112</v>
      </c>
      <c r="C261" s="138">
        <v>1958</v>
      </c>
      <c r="D261" s="138">
        <v>39.200000000000003</v>
      </c>
      <c r="E261" s="143">
        <v>63815</v>
      </c>
      <c r="F261" s="141">
        <v>36886</v>
      </c>
      <c r="G261" s="140">
        <f t="shared" si="12"/>
        <v>100740.2</v>
      </c>
      <c r="H261" s="505"/>
      <c r="I261" s="241"/>
    </row>
    <row r="262" spans="1:9" ht="15.75" x14ac:dyDescent="0.25">
      <c r="A262" s="134">
        <v>4</v>
      </c>
      <c r="B262" s="138" t="s">
        <v>89</v>
      </c>
      <c r="C262" s="138">
        <v>1958</v>
      </c>
      <c r="D262" s="138">
        <v>32.200000000000003</v>
      </c>
      <c r="E262" s="143">
        <v>52419</v>
      </c>
      <c r="F262" s="141">
        <v>30299</v>
      </c>
      <c r="G262" s="140">
        <f t="shared" si="12"/>
        <v>82750.2</v>
      </c>
      <c r="H262" s="505"/>
      <c r="I262" s="241"/>
    </row>
    <row r="263" spans="1:9" ht="15.75" x14ac:dyDescent="0.25">
      <c r="A263" s="134">
        <v>5</v>
      </c>
      <c r="B263" s="138" t="s">
        <v>145</v>
      </c>
      <c r="C263" s="138">
        <v>1958</v>
      </c>
      <c r="D263" s="138">
        <v>32.200000000000003</v>
      </c>
      <c r="E263" s="143">
        <v>52419</v>
      </c>
      <c r="F263" s="141">
        <v>30299</v>
      </c>
      <c r="G263" s="140">
        <f t="shared" si="12"/>
        <v>82750.2</v>
      </c>
      <c r="H263" s="134"/>
      <c r="I263" s="241"/>
    </row>
    <row r="264" spans="1:9" ht="15.75" x14ac:dyDescent="0.25">
      <c r="A264" s="134">
        <v>6</v>
      </c>
      <c r="B264" s="138" t="s">
        <v>109</v>
      </c>
      <c r="C264" s="138">
        <v>1958</v>
      </c>
      <c r="D264" s="138">
        <v>39.5</v>
      </c>
      <c r="E264" s="143">
        <v>63815</v>
      </c>
      <c r="F264" s="141">
        <v>37167</v>
      </c>
      <c r="G264" s="140">
        <f t="shared" si="12"/>
        <v>101021.5</v>
      </c>
      <c r="H264" s="134"/>
      <c r="I264" s="241"/>
    </row>
    <row r="265" spans="1:9" ht="15.75" x14ac:dyDescent="0.25">
      <c r="A265" s="134">
        <v>7</v>
      </c>
      <c r="B265" s="138" t="s">
        <v>90</v>
      </c>
      <c r="C265" s="138">
        <v>1958</v>
      </c>
      <c r="D265" s="138">
        <v>32.200000000000003</v>
      </c>
      <c r="E265" s="143">
        <v>52419</v>
      </c>
      <c r="F265" s="141">
        <v>30299</v>
      </c>
      <c r="G265" s="140">
        <f t="shared" si="12"/>
        <v>82750.2</v>
      </c>
      <c r="H265" s="134"/>
      <c r="I265" s="241"/>
    </row>
    <row r="266" spans="1:9" ht="15.75" x14ac:dyDescent="0.25">
      <c r="A266" s="134"/>
      <c r="B266" s="346" t="s">
        <v>539</v>
      </c>
      <c r="C266" s="497" t="s">
        <v>555</v>
      </c>
      <c r="D266" s="138"/>
      <c r="E266" s="139"/>
      <c r="F266" s="141"/>
      <c r="G266" s="140"/>
      <c r="H266" s="134"/>
      <c r="I266" s="241"/>
    </row>
    <row r="267" spans="1:9" ht="15.75" x14ac:dyDescent="0.25">
      <c r="A267" s="134"/>
      <c r="B267" s="344" t="s">
        <v>519</v>
      </c>
      <c r="C267" s="497"/>
      <c r="D267" s="350">
        <f>SUM(D259:D266)</f>
        <v>246.7</v>
      </c>
      <c r="E267" s="314">
        <f>SUM(E259:E266)</f>
        <v>401121</v>
      </c>
      <c r="F267" s="290">
        <f>SUM(F259:F266)</f>
        <v>232135</v>
      </c>
      <c r="G267" s="291">
        <f>SUM(D267:F267)</f>
        <v>633502.69999999995</v>
      </c>
      <c r="H267" s="134"/>
      <c r="I267" s="241">
        <v>7</v>
      </c>
    </row>
    <row r="268" spans="1:9" ht="15.75" customHeight="1" x14ac:dyDescent="0.25">
      <c r="A268" s="134"/>
      <c r="B268" s="344"/>
      <c r="C268" s="358"/>
      <c r="D268" s="175"/>
      <c r="E268" s="316"/>
      <c r="F268" s="308"/>
      <c r="G268" s="156"/>
      <c r="H268" s="134"/>
      <c r="I268" s="241"/>
    </row>
    <row r="269" spans="1:9" ht="15.75" x14ac:dyDescent="0.25">
      <c r="A269" s="136">
        <v>37</v>
      </c>
      <c r="B269" s="142" t="s">
        <v>277</v>
      </c>
      <c r="C269" s="494" t="s">
        <v>559</v>
      </c>
      <c r="D269" s="491"/>
      <c r="E269" s="491"/>
      <c r="F269" s="491"/>
      <c r="G269" s="491"/>
      <c r="H269" s="505" t="s">
        <v>521</v>
      </c>
      <c r="I269" s="241"/>
    </row>
    <row r="270" spans="1:9" ht="15.75" customHeight="1" x14ac:dyDescent="0.25">
      <c r="A270" s="134"/>
      <c r="B270" s="191"/>
      <c r="C270" s="138"/>
      <c r="D270" s="138"/>
      <c r="E270" s="143"/>
      <c r="F270" s="140"/>
      <c r="G270" s="140"/>
      <c r="H270" s="505"/>
      <c r="I270" s="241"/>
    </row>
    <row r="271" spans="1:9" ht="15.75" customHeight="1" x14ac:dyDescent="0.25">
      <c r="A271" s="134">
        <v>1</v>
      </c>
      <c r="B271" s="138" t="s">
        <v>112</v>
      </c>
      <c r="C271" s="138">
        <v>1972</v>
      </c>
      <c r="D271" s="138">
        <v>30.4</v>
      </c>
      <c r="E271" s="143">
        <v>73210</v>
      </c>
      <c r="F271" s="140">
        <v>32200</v>
      </c>
      <c r="G271" s="140">
        <f>SUM(E271-F271)</f>
        <v>41010</v>
      </c>
      <c r="H271" s="505"/>
      <c r="I271" s="241"/>
    </row>
    <row r="272" spans="1:9" ht="15.75" x14ac:dyDescent="0.25">
      <c r="A272" s="134">
        <v>2</v>
      </c>
      <c r="B272" s="138" t="s">
        <v>87</v>
      </c>
      <c r="C272" s="138">
        <v>1972</v>
      </c>
      <c r="D272" s="138">
        <v>32.1</v>
      </c>
      <c r="E272" s="143">
        <v>77304</v>
      </c>
      <c r="F272" s="140">
        <v>34001</v>
      </c>
      <c r="G272" s="140">
        <f>SUM(E272-F272)</f>
        <v>43303</v>
      </c>
      <c r="H272" s="505"/>
      <c r="I272" s="241"/>
    </row>
    <row r="273" spans="1:9" ht="15.75" customHeight="1" x14ac:dyDescent="0.25">
      <c r="A273" s="134"/>
      <c r="B273" s="346" t="s">
        <v>498</v>
      </c>
      <c r="C273" s="497" t="s">
        <v>525</v>
      </c>
      <c r="D273" s="138">
        <f>SUM(D270:D272)</f>
        <v>62.5</v>
      </c>
      <c r="E273" s="139">
        <f>SUM(E270:E272)</f>
        <v>150514</v>
      </c>
      <c r="F273" s="140">
        <f>SUM(F270:F272)</f>
        <v>66201</v>
      </c>
      <c r="G273" s="140">
        <f>SUM(G270:G272)</f>
        <v>84313</v>
      </c>
      <c r="H273" s="151"/>
      <c r="I273" s="241"/>
    </row>
    <row r="274" spans="1:9" ht="15.75" x14ac:dyDescent="0.25">
      <c r="A274" s="134"/>
      <c r="B274" s="344" t="s">
        <v>519</v>
      </c>
      <c r="C274" s="497"/>
      <c r="D274" s="350">
        <f>SUM(D273:D273)</f>
        <v>62.5</v>
      </c>
      <c r="E274" s="314">
        <f>SUM(E273:E273)</f>
        <v>150514</v>
      </c>
      <c r="F274" s="291">
        <f>SUM(F273:F273)</f>
        <v>66201</v>
      </c>
      <c r="G274" s="291">
        <f>SUM(G273:G273)</f>
        <v>84313</v>
      </c>
      <c r="H274" s="151"/>
      <c r="I274" s="241">
        <v>2</v>
      </c>
    </row>
    <row r="275" spans="1:9" ht="15.75" x14ac:dyDescent="0.25">
      <c r="A275" s="134"/>
      <c r="B275" s="344"/>
      <c r="C275" s="213"/>
      <c r="D275" s="175"/>
      <c r="E275" s="316"/>
      <c r="F275" s="156"/>
      <c r="G275" s="156"/>
      <c r="H275" s="151"/>
      <c r="I275" s="241"/>
    </row>
    <row r="276" spans="1:9" ht="15.75" x14ac:dyDescent="0.25">
      <c r="A276" s="136">
        <v>38</v>
      </c>
      <c r="B276" s="142" t="s">
        <v>278</v>
      </c>
      <c r="C276" s="494" t="s">
        <v>559</v>
      </c>
      <c r="D276" s="491"/>
      <c r="E276" s="491"/>
      <c r="F276" s="491"/>
      <c r="G276" s="491"/>
      <c r="H276" s="491"/>
      <c r="I276" s="241"/>
    </row>
    <row r="277" spans="1:9" ht="15.75" x14ac:dyDescent="0.25">
      <c r="A277" s="134">
        <v>1</v>
      </c>
      <c r="B277" s="138" t="s">
        <v>87</v>
      </c>
      <c r="C277" s="138">
        <v>1972</v>
      </c>
      <c r="D277" s="138">
        <v>32.6</v>
      </c>
      <c r="E277" s="143">
        <v>66229</v>
      </c>
      <c r="F277" s="141">
        <v>29168</v>
      </c>
      <c r="G277" s="140">
        <f>SUM(E277-F277)</f>
        <v>37061</v>
      </c>
      <c r="H277" s="505"/>
      <c r="I277" s="241"/>
    </row>
    <row r="278" spans="1:9" ht="15.75" x14ac:dyDescent="0.25">
      <c r="A278" s="134">
        <v>2</v>
      </c>
      <c r="B278" s="138" t="s">
        <v>560</v>
      </c>
      <c r="C278" s="138">
        <v>1972</v>
      </c>
      <c r="D278" s="138">
        <v>31.8</v>
      </c>
      <c r="E278" s="143">
        <v>64604</v>
      </c>
      <c r="F278" s="141">
        <v>28453</v>
      </c>
      <c r="G278" s="140">
        <f>SUM(E278-F278)</f>
        <v>36151</v>
      </c>
      <c r="H278" s="505"/>
      <c r="I278" s="241"/>
    </row>
    <row r="279" spans="1:9" ht="15.75" customHeight="1" x14ac:dyDescent="0.25">
      <c r="A279" s="134">
        <v>3</v>
      </c>
      <c r="B279" s="138" t="s">
        <v>80</v>
      </c>
      <c r="C279" s="138">
        <v>1972</v>
      </c>
      <c r="D279" s="138">
        <v>42.1</v>
      </c>
      <c r="E279" s="143">
        <v>85529</v>
      </c>
      <c r="F279" s="141">
        <v>37668</v>
      </c>
      <c r="G279" s="140">
        <f>SUM(E279-F279)</f>
        <v>47861</v>
      </c>
      <c r="H279" s="506"/>
      <c r="I279" s="241"/>
    </row>
    <row r="280" spans="1:9" ht="15.75" x14ac:dyDescent="0.25">
      <c r="A280" s="134"/>
      <c r="B280" s="346" t="s">
        <v>539</v>
      </c>
      <c r="C280" s="497" t="s">
        <v>523</v>
      </c>
      <c r="D280" s="288">
        <f>SUM(D277:D279)</f>
        <v>106.5</v>
      </c>
      <c r="E280" s="139">
        <f>SUM(E277:E279)</f>
        <v>216362</v>
      </c>
      <c r="F280" s="141">
        <f>SUM(F277:F279)</f>
        <v>95289</v>
      </c>
      <c r="G280" s="140">
        <f>SUM(G277:G279)</f>
        <v>121073</v>
      </c>
      <c r="H280" s="506"/>
      <c r="I280" s="241"/>
    </row>
    <row r="281" spans="1:9" ht="15.75" customHeight="1" x14ac:dyDescent="0.25">
      <c r="A281" s="134"/>
      <c r="B281" s="344" t="s">
        <v>519</v>
      </c>
      <c r="C281" s="497"/>
      <c r="D281" s="289">
        <f>SUM(D280:D280)</f>
        <v>106.5</v>
      </c>
      <c r="E281" s="291">
        <f>SUM(E280:E280)</f>
        <v>216362</v>
      </c>
      <c r="F281" s="290">
        <f>SUM(F280:F280)</f>
        <v>95289</v>
      </c>
      <c r="G281" s="291">
        <f>SUM(G280:G280)</f>
        <v>121073</v>
      </c>
      <c r="H281" s="506"/>
      <c r="I281" s="241">
        <v>3</v>
      </c>
    </row>
    <row r="282" spans="1:9" ht="15.75" x14ac:dyDescent="0.25">
      <c r="A282" s="134"/>
      <c r="B282" s="344"/>
      <c r="C282" s="213"/>
      <c r="D282" s="306"/>
      <c r="E282" s="156"/>
      <c r="F282" s="308"/>
      <c r="G282" s="156"/>
      <c r="H282" s="351"/>
      <c r="I282" s="241"/>
    </row>
    <row r="283" spans="1:9" ht="15.75" x14ac:dyDescent="0.25">
      <c r="A283" s="136">
        <v>39</v>
      </c>
      <c r="B283" s="142" t="s">
        <v>279</v>
      </c>
      <c r="C283" s="494" t="s">
        <v>561</v>
      </c>
      <c r="D283" s="491"/>
      <c r="E283" s="491"/>
      <c r="F283" s="491"/>
      <c r="G283" s="491"/>
      <c r="H283" s="491"/>
      <c r="I283" s="241"/>
    </row>
    <row r="284" spans="1:9" ht="15.75" x14ac:dyDescent="0.25">
      <c r="A284" s="134">
        <v>1</v>
      </c>
      <c r="B284" s="138" t="s">
        <v>426</v>
      </c>
      <c r="C284" s="138">
        <v>1972</v>
      </c>
      <c r="D284" s="138">
        <v>40.799999999999997</v>
      </c>
      <c r="E284" s="143">
        <v>95209</v>
      </c>
      <c r="F284" s="141">
        <v>42586</v>
      </c>
      <c r="G284" s="140">
        <f t="shared" ref="G284:G290" si="13">SUM(E284-F284)</f>
        <v>52623</v>
      </c>
      <c r="H284" s="505"/>
      <c r="I284" s="241"/>
    </row>
    <row r="285" spans="1:9" ht="15.75" x14ac:dyDescent="0.25">
      <c r="A285" s="134">
        <v>2</v>
      </c>
      <c r="B285" s="138" t="s">
        <v>427</v>
      </c>
      <c r="C285" s="138">
        <v>1972</v>
      </c>
      <c r="D285" s="138">
        <v>39.4</v>
      </c>
      <c r="E285" s="143">
        <v>91942</v>
      </c>
      <c r="F285" s="141">
        <v>41125</v>
      </c>
      <c r="G285" s="140">
        <f t="shared" si="13"/>
        <v>50817</v>
      </c>
      <c r="H285" s="505"/>
      <c r="I285" s="241"/>
    </row>
    <row r="286" spans="1:9" ht="15.75" x14ac:dyDescent="0.25">
      <c r="A286" s="134">
        <v>3</v>
      </c>
      <c r="B286" s="138" t="s">
        <v>428</v>
      </c>
      <c r="C286" s="138">
        <v>1972</v>
      </c>
      <c r="D286" s="138">
        <v>39.4</v>
      </c>
      <c r="E286" s="143">
        <v>91942</v>
      </c>
      <c r="F286" s="141">
        <v>41125</v>
      </c>
      <c r="G286" s="140">
        <f t="shared" si="13"/>
        <v>50817</v>
      </c>
      <c r="H286" s="505"/>
      <c r="I286" s="241"/>
    </row>
    <row r="287" spans="1:9" ht="15.75" x14ac:dyDescent="0.25">
      <c r="A287" s="134">
        <v>4</v>
      </c>
      <c r="B287" s="138" t="s">
        <v>81</v>
      </c>
      <c r="C287" s="138">
        <v>1972</v>
      </c>
      <c r="D287" s="138">
        <v>41.1</v>
      </c>
      <c r="E287" s="143">
        <v>95909</v>
      </c>
      <c r="F287" s="141">
        <v>42899</v>
      </c>
      <c r="G287" s="140">
        <f t="shared" si="13"/>
        <v>53010</v>
      </c>
      <c r="H287" s="506"/>
      <c r="I287" s="241"/>
    </row>
    <row r="288" spans="1:9" ht="15.75" x14ac:dyDescent="0.25">
      <c r="A288" s="134">
        <v>5</v>
      </c>
      <c r="B288" s="138" t="s">
        <v>110</v>
      </c>
      <c r="C288" s="138">
        <v>1972</v>
      </c>
      <c r="D288" s="138">
        <v>40.299999999999997</v>
      </c>
      <c r="E288" s="143">
        <v>94042</v>
      </c>
      <c r="F288" s="141">
        <v>42064</v>
      </c>
      <c r="G288" s="140">
        <f t="shared" si="13"/>
        <v>51978</v>
      </c>
      <c r="H288" s="506"/>
      <c r="I288" s="241"/>
    </row>
    <row r="289" spans="1:9" ht="15.75" x14ac:dyDescent="0.25">
      <c r="A289" s="134"/>
      <c r="B289" s="346" t="s">
        <v>539</v>
      </c>
      <c r="C289" s="497" t="s">
        <v>562</v>
      </c>
      <c r="D289" s="138">
        <f>SUM(D284:D288)</f>
        <v>201</v>
      </c>
      <c r="E289" s="139">
        <f>SUM(E284:E288)</f>
        <v>469044</v>
      </c>
      <c r="F289" s="141">
        <f>SUM(F284:F288)</f>
        <v>209799</v>
      </c>
      <c r="G289" s="140">
        <f>SUM(G284:G288)</f>
        <v>259245</v>
      </c>
      <c r="H289" s="506"/>
      <c r="I289" s="241"/>
    </row>
    <row r="290" spans="1:9" ht="15.75" x14ac:dyDescent="0.25">
      <c r="A290" s="134"/>
      <c r="B290" s="344" t="s">
        <v>519</v>
      </c>
      <c r="C290" s="497"/>
      <c r="D290" s="350">
        <f>SUM(D289:D289)</f>
        <v>201</v>
      </c>
      <c r="E290" s="314">
        <f>SUM(E289:E289)</f>
        <v>469044</v>
      </c>
      <c r="F290" s="290">
        <f>SUM(F289:F289)</f>
        <v>209799</v>
      </c>
      <c r="G290" s="291">
        <f t="shared" si="13"/>
        <v>259245</v>
      </c>
      <c r="H290" s="506"/>
      <c r="I290" s="241">
        <v>5</v>
      </c>
    </row>
    <row r="291" spans="1:9" ht="15.75" x14ac:dyDescent="0.25">
      <c r="A291" s="134"/>
      <c r="B291" s="344"/>
      <c r="C291" s="213"/>
      <c r="D291" s="175"/>
      <c r="E291" s="316"/>
      <c r="F291" s="308"/>
      <c r="G291" s="156"/>
      <c r="H291" s="351"/>
      <c r="I291" s="241"/>
    </row>
    <row r="292" spans="1:9" ht="15.75" x14ac:dyDescent="0.25">
      <c r="A292" s="136">
        <v>40</v>
      </c>
      <c r="B292" s="142" t="s">
        <v>280</v>
      </c>
      <c r="C292" s="494" t="s">
        <v>559</v>
      </c>
      <c r="D292" s="491"/>
      <c r="E292" s="491"/>
      <c r="F292" s="491"/>
      <c r="G292" s="491"/>
      <c r="H292" s="491"/>
      <c r="I292" s="241"/>
    </row>
    <row r="293" spans="1:9" ht="15.75" x14ac:dyDescent="0.25">
      <c r="A293" s="134">
        <v>1</v>
      </c>
      <c r="B293" s="138" t="s">
        <v>87</v>
      </c>
      <c r="C293" s="138">
        <v>1974</v>
      </c>
      <c r="D293" s="138">
        <v>30.3</v>
      </c>
      <c r="E293" s="143">
        <v>68902</v>
      </c>
      <c r="F293" s="141">
        <v>31602</v>
      </c>
      <c r="G293" s="140">
        <f>SUM(E293-F293)</f>
        <v>37300</v>
      </c>
      <c r="H293" s="505"/>
      <c r="I293" s="241"/>
    </row>
    <row r="294" spans="1:9" ht="15.75" x14ac:dyDescent="0.25">
      <c r="A294" s="134"/>
      <c r="B294" s="346" t="s">
        <v>539</v>
      </c>
      <c r="C294" s="497" t="s">
        <v>97</v>
      </c>
      <c r="D294" s="138">
        <f t="shared" ref="D294:G295" si="14">SUM(D293:D293)</f>
        <v>30.3</v>
      </c>
      <c r="E294" s="139">
        <f t="shared" si="14"/>
        <v>68902</v>
      </c>
      <c r="F294" s="141">
        <f t="shared" si="14"/>
        <v>31602</v>
      </c>
      <c r="G294" s="140">
        <f t="shared" si="14"/>
        <v>37300</v>
      </c>
      <c r="H294" s="506"/>
      <c r="I294" s="241"/>
    </row>
    <row r="295" spans="1:9" ht="15.75" x14ac:dyDescent="0.25">
      <c r="A295" s="134"/>
      <c r="B295" s="344" t="s">
        <v>519</v>
      </c>
      <c r="C295" s="497"/>
      <c r="D295" s="350">
        <f t="shared" si="14"/>
        <v>30.3</v>
      </c>
      <c r="E295" s="314">
        <f t="shared" si="14"/>
        <v>68902</v>
      </c>
      <c r="F295" s="290">
        <f t="shared" si="14"/>
        <v>31602</v>
      </c>
      <c r="G295" s="291">
        <f t="shared" si="14"/>
        <v>37300</v>
      </c>
      <c r="H295" s="506"/>
      <c r="I295" s="241">
        <v>1</v>
      </c>
    </row>
    <row r="296" spans="1:9" ht="15.75" x14ac:dyDescent="0.25">
      <c r="A296" s="134"/>
      <c r="B296" s="344"/>
      <c r="C296" s="213"/>
      <c r="D296" s="175"/>
      <c r="E296" s="316"/>
      <c r="F296" s="308"/>
      <c r="G296" s="156"/>
      <c r="H296" s="351"/>
      <c r="I296" s="241"/>
    </row>
    <row r="297" spans="1:9" ht="15.75" x14ac:dyDescent="0.25">
      <c r="A297" s="136">
        <v>41</v>
      </c>
      <c r="B297" s="142" t="s">
        <v>563</v>
      </c>
      <c r="C297" s="494"/>
      <c r="D297" s="491"/>
      <c r="E297" s="491"/>
      <c r="F297" s="491"/>
      <c r="G297" s="491"/>
      <c r="H297" s="491"/>
      <c r="I297" s="241"/>
    </row>
    <row r="298" spans="1:9" ht="15.75" x14ac:dyDescent="0.25">
      <c r="A298" s="134"/>
      <c r="B298" s="138" t="s">
        <v>564</v>
      </c>
      <c r="C298" s="138"/>
      <c r="D298" s="138"/>
      <c r="E298" s="143"/>
      <c r="F298" s="140"/>
      <c r="G298" s="140"/>
      <c r="H298" s="134"/>
      <c r="I298" s="241"/>
    </row>
    <row r="299" spans="1:9" ht="15.75" x14ac:dyDescent="0.25">
      <c r="A299" s="134"/>
      <c r="B299" s="142"/>
      <c r="C299" s="345"/>
      <c r="D299" s="306"/>
      <c r="E299" s="316"/>
      <c r="F299" s="156"/>
      <c r="G299" s="156"/>
      <c r="H299" s="134"/>
      <c r="I299" s="241"/>
    </row>
    <row r="300" spans="1:9" ht="15.75" x14ac:dyDescent="0.25">
      <c r="A300" s="136">
        <v>42</v>
      </c>
      <c r="B300" s="142" t="s">
        <v>565</v>
      </c>
      <c r="C300" s="494" t="s">
        <v>566</v>
      </c>
      <c r="D300" s="491"/>
      <c r="E300" s="491"/>
      <c r="F300" s="491"/>
      <c r="G300" s="491"/>
      <c r="H300" s="491"/>
      <c r="I300" s="241"/>
    </row>
    <row r="301" spans="1:9" ht="31.5" x14ac:dyDescent="0.25">
      <c r="A301" s="134"/>
      <c r="B301" s="138" t="s">
        <v>567</v>
      </c>
      <c r="C301" s="138"/>
      <c r="D301" s="134"/>
      <c r="E301" s="140"/>
      <c r="F301" s="140"/>
      <c r="G301" s="140"/>
      <c r="H301" s="134" t="s">
        <v>568</v>
      </c>
      <c r="I301" s="241"/>
    </row>
    <row r="302" spans="1:9" ht="15.75" x14ac:dyDescent="0.25">
      <c r="A302" s="134"/>
      <c r="B302" s="142" t="s">
        <v>498</v>
      </c>
      <c r="C302" s="135"/>
      <c r="D302" s="359"/>
      <c r="E302" s="291"/>
      <c r="F302" s="291"/>
      <c r="G302" s="291"/>
      <c r="H302" s="134"/>
      <c r="I302" s="241"/>
    </row>
    <row r="303" spans="1:9" ht="15.75" x14ac:dyDescent="0.25">
      <c r="A303" s="134"/>
      <c r="B303" s="142"/>
      <c r="C303" s="135"/>
      <c r="D303" s="360"/>
      <c r="E303" s="156"/>
      <c r="F303" s="156"/>
      <c r="G303" s="156"/>
      <c r="H303" s="134"/>
      <c r="I303" s="241"/>
    </row>
    <row r="304" spans="1:9" ht="15.75" x14ac:dyDescent="0.25">
      <c r="A304" s="136">
        <v>43</v>
      </c>
      <c r="B304" s="142" t="s">
        <v>286</v>
      </c>
      <c r="C304" s="494" t="s">
        <v>566</v>
      </c>
      <c r="D304" s="491"/>
      <c r="E304" s="491"/>
      <c r="F304" s="491"/>
      <c r="G304" s="491"/>
      <c r="H304" s="491"/>
      <c r="I304" s="241"/>
    </row>
    <row r="305" spans="1:9" ht="15.75" x14ac:dyDescent="0.25">
      <c r="A305" s="134">
        <v>1</v>
      </c>
      <c r="B305" s="138" t="s">
        <v>105</v>
      </c>
      <c r="C305" s="138">
        <v>1940</v>
      </c>
      <c r="D305" s="138">
        <v>67.900000000000006</v>
      </c>
      <c r="E305" s="143">
        <v>107383</v>
      </c>
      <c r="F305" s="143">
        <v>107383</v>
      </c>
      <c r="G305" s="140">
        <v>0</v>
      </c>
      <c r="H305" s="505" t="s">
        <v>569</v>
      </c>
      <c r="I305" s="241"/>
    </row>
    <row r="306" spans="1:9" ht="15.75" x14ac:dyDescent="0.25">
      <c r="A306" s="134">
        <v>2</v>
      </c>
      <c r="B306" s="138" t="s">
        <v>96</v>
      </c>
      <c r="C306" s="138">
        <v>1940</v>
      </c>
      <c r="D306" s="138">
        <v>64.400000000000006</v>
      </c>
      <c r="E306" s="143">
        <v>101847</v>
      </c>
      <c r="F306" s="143">
        <v>101847</v>
      </c>
      <c r="G306" s="140">
        <v>0</v>
      </c>
      <c r="H306" s="505"/>
      <c r="I306" s="241"/>
    </row>
    <row r="307" spans="1:9" ht="15.75" x14ac:dyDescent="0.25">
      <c r="A307" s="134">
        <v>3</v>
      </c>
      <c r="B307" s="138" t="s">
        <v>112</v>
      </c>
      <c r="C307" s="138">
        <v>1940</v>
      </c>
      <c r="D307" s="138">
        <v>64.400000000000006</v>
      </c>
      <c r="E307" s="143">
        <v>101847</v>
      </c>
      <c r="F307" s="143">
        <v>101847</v>
      </c>
      <c r="G307" s="140">
        <v>0</v>
      </c>
      <c r="H307" s="505"/>
      <c r="I307" s="241"/>
    </row>
    <row r="308" spans="1:9" ht="15.75" x14ac:dyDescent="0.25">
      <c r="A308" s="134"/>
      <c r="B308" s="142" t="s">
        <v>498</v>
      </c>
      <c r="C308" s="135" t="s">
        <v>523</v>
      </c>
      <c r="D308" s="289">
        <v>196.7</v>
      </c>
      <c r="E308" s="314">
        <v>311077</v>
      </c>
      <c r="F308" s="314">
        <v>311077</v>
      </c>
      <c r="G308" s="291">
        <v>0</v>
      </c>
      <c r="H308" s="505"/>
      <c r="I308" s="241">
        <v>3</v>
      </c>
    </row>
    <row r="309" spans="1:9" ht="15.75" x14ac:dyDescent="0.25">
      <c r="A309" s="134"/>
      <c r="B309" s="142"/>
      <c r="C309" s="361"/>
      <c r="D309" s="306"/>
      <c r="E309" s="316"/>
      <c r="F309" s="316"/>
      <c r="G309" s="156"/>
      <c r="H309" s="322"/>
      <c r="I309" s="241"/>
    </row>
    <row r="310" spans="1:9" ht="15.75" customHeight="1" x14ac:dyDescent="0.25">
      <c r="A310" s="136">
        <v>44</v>
      </c>
      <c r="B310" s="142" t="s">
        <v>287</v>
      </c>
      <c r="C310" s="494" t="s">
        <v>570</v>
      </c>
      <c r="D310" s="491"/>
      <c r="E310" s="491"/>
      <c r="F310" s="491"/>
      <c r="G310" s="491"/>
      <c r="H310" s="491"/>
      <c r="I310" s="241"/>
    </row>
    <row r="311" spans="1:9" ht="15.75" x14ac:dyDescent="0.25">
      <c r="A311" s="134">
        <v>1</v>
      </c>
      <c r="B311" s="138" t="s">
        <v>96</v>
      </c>
      <c r="C311" s="138">
        <v>1940</v>
      </c>
      <c r="D311" s="138">
        <v>52.4</v>
      </c>
      <c r="E311" s="143">
        <f>+E312</f>
        <v>73978</v>
      </c>
      <c r="F311" s="143">
        <v>73141</v>
      </c>
      <c r="G311" s="140">
        <v>0</v>
      </c>
      <c r="H311" s="505"/>
      <c r="I311" s="241"/>
    </row>
    <row r="312" spans="1:9" ht="15.75" x14ac:dyDescent="0.25">
      <c r="A312" s="134">
        <v>2</v>
      </c>
      <c r="B312" s="138" t="s">
        <v>89</v>
      </c>
      <c r="C312" s="138">
        <v>1940</v>
      </c>
      <c r="D312" s="138">
        <v>53</v>
      </c>
      <c r="E312" s="143">
        <v>73978</v>
      </c>
      <c r="F312" s="143">
        <v>73978</v>
      </c>
      <c r="G312" s="140">
        <v>0</v>
      </c>
      <c r="H312" s="505"/>
      <c r="I312" s="241"/>
    </row>
    <row r="313" spans="1:9" ht="15.75" x14ac:dyDescent="0.25">
      <c r="A313" s="134"/>
      <c r="B313" s="142" t="s">
        <v>498</v>
      </c>
      <c r="C313" s="135" t="s">
        <v>525</v>
      </c>
      <c r="D313" s="289">
        <f>SUM(D311:D312)</f>
        <v>105.4</v>
      </c>
      <c r="E313" s="314">
        <f>SUM(E311:E312)</f>
        <v>147956</v>
      </c>
      <c r="F313" s="314">
        <f>SUM(F311:F312)</f>
        <v>147119</v>
      </c>
      <c r="G313" s="291">
        <v>0</v>
      </c>
      <c r="H313" s="505"/>
      <c r="I313" s="241">
        <v>2</v>
      </c>
    </row>
    <row r="314" spans="1:9" ht="15.75" x14ac:dyDescent="0.25">
      <c r="A314" s="134"/>
      <c r="B314" s="142"/>
      <c r="C314" s="361"/>
      <c r="D314" s="306"/>
      <c r="E314" s="316"/>
      <c r="F314" s="316"/>
      <c r="G314" s="156"/>
      <c r="H314" s="322"/>
      <c r="I314" s="241"/>
    </row>
    <row r="315" spans="1:9" ht="15.75" x14ac:dyDescent="0.25">
      <c r="A315" s="136">
        <v>45</v>
      </c>
      <c r="B315" s="142" t="s">
        <v>288</v>
      </c>
      <c r="C315" s="494" t="s">
        <v>570</v>
      </c>
      <c r="D315" s="491"/>
      <c r="E315" s="491"/>
      <c r="F315" s="491"/>
      <c r="G315" s="491"/>
      <c r="H315" s="134"/>
      <c r="I315" s="241"/>
    </row>
    <row r="316" spans="1:9" ht="15.75" x14ac:dyDescent="0.25">
      <c r="A316" s="134"/>
      <c r="B316" s="138" t="s">
        <v>96</v>
      </c>
      <c r="C316" s="138">
        <v>1940</v>
      </c>
      <c r="D316" s="144">
        <v>56.2</v>
      </c>
      <c r="E316" s="143">
        <v>119199</v>
      </c>
      <c r="F316" s="143">
        <v>119199</v>
      </c>
      <c r="G316" s="140">
        <v>0</v>
      </c>
      <c r="H316" s="134" t="s">
        <v>568</v>
      </c>
      <c r="I316" s="241"/>
    </row>
    <row r="317" spans="1:9" ht="15.75" x14ac:dyDescent="0.25">
      <c r="A317" s="134"/>
      <c r="B317" s="142" t="s">
        <v>498</v>
      </c>
      <c r="C317" s="309" t="s">
        <v>97</v>
      </c>
      <c r="D317" s="292">
        <v>56.2</v>
      </c>
      <c r="E317" s="314">
        <v>119199</v>
      </c>
      <c r="F317" s="314">
        <v>119199</v>
      </c>
      <c r="G317" s="291">
        <v>0</v>
      </c>
      <c r="H317" s="134"/>
      <c r="I317" s="241">
        <v>1</v>
      </c>
    </row>
    <row r="318" spans="1:9" ht="15.75" x14ac:dyDescent="0.25">
      <c r="A318" s="134"/>
      <c r="B318" s="142"/>
      <c r="C318" s="309"/>
      <c r="D318" s="142"/>
      <c r="E318" s="337"/>
      <c r="F318" s="337"/>
      <c r="G318" s="339"/>
      <c r="H318" s="134"/>
      <c r="I318" s="241"/>
    </row>
    <row r="319" spans="1:9" ht="15.75" x14ac:dyDescent="0.25">
      <c r="A319" s="136">
        <v>46</v>
      </c>
      <c r="B319" s="142" t="s">
        <v>289</v>
      </c>
      <c r="C319" s="494" t="s">
        <v>537</v>
      </c>
      <c r="D319" s="491"/>
      <c r="E319" s="491"/>
      <c r="F319" s="491"/>
      <c r="G319" s="491"/>
      <c r="H319" s="491"/>
      <c r="I319" s="241"/>
    </row>
    <row r="320" spans="1:9" ht="15.75" x14ac:dyDescent="0.25">
      <c r="A320" s="134">
        <v>1</v>
      </c>
      <c r="B320" s="288" t="s">
        <v>105</v>
      </c>
      <c r="C320" s="138">
        <v>1940</v>
      </c>
      <c r="D320" s="138">
        <v>36.6</v>
      </c>
      <c r="E320" s="139">
        <v>39357</v>
      </c>
      <c r="F320" s="139">
        <v>39357</v>
      </c>
      <c r="G320" s="140">
        <v>0</v>
      </c>
      <c r="H320" s="505" t="s">
        <v>521</v>
      </c>
      <c r="I320" s="241"/>
    </row>
    <row r="321" spans="1:9" ht="15.75" x14ac:dyDescent="0.25">
      <c r="A321" s="134">
        <v>2</v>
      </c>
      <c r="B321" s="288" t="s">
        <v>96</v>
      </c>
      <c r="C321" s="138">
        <v>1940</v>
      </c>
      <c r="D321" s="138">
        <v>36.6</v>
      </c>
      <c r="E321" s="139">
        <v>39357</v>
      </c>
      <c r="F321" s="139">
        <v>39357</v>
      </c>
      <c r="G321" s="140">
        <v>0</v>
      </c>
      <c r="H321" s="505"/>
      <c r="I321" s="241"/>
    </row>
    <row r="322" spans="1:9" ht="15.75" x14ac:dyDescent="0.25">
      <c r="A322" s="134">
        <v>3</v>
      </c>
      <c r="B322" s="288" t="s">
        <v>571</v>
      </c>
      <c r="C322" s="138">
        <v>1940</v>
      </c>
      <c r="D322" s="138">
        <v>36.6</v>
      </c>
      <c r="E322" s="139">
        <v>39357</v>
      </c>
      <c r="F322" s="139">
        <v>39357</v>
      </c>
      <c r="G322" s="140">
        <v>0</v>
      </c>
      <c r="H322" s="505"/>
      <c r="I322" s="241"/>
    </row>
    <row r="323" spans="1:9" ht="15.75" customHeight="1" x14ac:dyDescent="0.25">
      <c r="A323" s="134">
        <v>4</v>
      </c>
      <c r="B323" s="288" t="s">
        <v>109</v>
      </c>
      <c r="C323" s="138">
        <v>1940</v>
      </c>
      <c r="D323" s="138">
        <v>36.6</v>
      </c>
      <c r="E323" s="139">
        <v>39357</v>
      </c>
      <c r="F323" s="139">
        <v>39357</v>
      </c>
      <c r="G323" s="140">
        <v>0</v>
      </c>
      <c r="H323" s="505"/>
      <c r="I323" s="241"/>
    </row>
    <row r="324" spans="1:9" ht="15.75" x14ac:dyDescent="0.25">
      <c r="A324" s="134">
        <v>5</v>
      </c>
      <c r="B324" s="288" t="s">
        <v>90</v>
      </c>
      <c r="C324" s="138">
        <v>1940</v>
      </c>
      <c r="D324" s="138">
        <v>36.6</v>
      </c>
      <c r="E324" s="139">
        <v>39358</v>
      </c>
      <c r="F324" s="139">
        <v>39358</v>
      </c>
      <c r="G324" s="140">
        <v>0</v>
      </c>
      <c r="H324" s="134"/>
      <c r="I324" s="241"/>
    </row>
    <row r="325" spans="1:9" ht="15.75" x14ac:dyDescent="0.25">
      <c r="A325" s="150">
        <v>6</v>
      </c>
      <c r="B325" s="288" t="s">
        <v>93</v>
      </c>
      <c r="C325" s="138">
        <v>1940</v>
      </c>
      <c r="D325" s="138">
        <v>36.6</v>
      </c>
      <c r="E325" s="139">
        <v>39358</v>
      </c>
      <c r="F325" s="139">
        <v>39358</v>
      </c>
      <c r="G325" s="140">
        <v>0</v>
      </c>
      <c r="H325" s="134"/>
      <c r="I325" s="241"/>
    </row>
    <row r="326" spans="1:9" ht="15.75" x14ac:dyDescent="0.25">
      <c r="A326" s="134">
        <v>7</v>
      </c>
      <c r="B326" s="288" t="s">
        <v>107</v>
      </c>
      <c r="C326" s="138">
        <v>1940</v>
      </c>
      <c r="D326" s="138">
        <v>36.6</v>
      </c>
      <c r="E326" s="139">
        <v>39358</v>
      </c>
      <c r="F326" s="139">
        <v>39358</v>
      </c>
      <c r="G326" s="140">
        <v>0</v>
      </c>
      <c r="H326" s="134"/>
      <c r="I326" s="241"/>
    </row>
    <row r="327" spans="1:9" ht="15.75" x14ac:dyDescent="0.25">
      <c r="A327" s="134"/>
      <c r="B327" s="142" t="s">
        <v>498</v>
      </c>
      <c r="C327" s="309" t="s">
        <v>555</v>
      </c>
      <c r="D327" s="289">
        <f>SUM(D320:D326)</f>
        <v>256.2</v>
      </c>
      <c r="E327" s="314">
        <f>SUM(E320:E326)</f>
        <v>275502</v>
      </c>
      <c r="F327" s="314">
        <f>SUM(F320:F326)</f>
        <v>275502</v>
      </c>
      <c r="G327" s="291">
        <f>SUM(G320:G326)</f>
        <v>0</v>
      </c>
      <c r="H327" s="134"/>
      <c r="I327" s="241">
        <v>7</v>
      </c>
    </row>
    <row r="328" spans="1:9" ht="15.75" x14ac:dyDescent="0.25">
      <c r="A328" s="134"/>
      <c r="B328" s="142"/>
      <c r="C328" s="188"/>
      <c r="D328" s="306"/>
      <c r="E328" s="316"/>
      <c r="F328" s="316"/>
      <c r="G328" s="156"/>
      <c r="H328" s="134"/>
      <c r="I328" s="241"/>
    </row>
    <row r="329" spans="1:9" ht="15.75" x14ac:dyDescent="0.25">
      <c r="A329" s="136">
        <v>47</v>
      </c>
      <c r="B329" s="142" t="s">
        <v>290</v>
      </c>
      <c r="C329" s="494" t="s">
        <v>527</v>
      </c>
      <c r="D329" s="491"/>
      <c r="E329" s="491"/>
      <c r="F329" s="491"/>
      <c r="G329" s="491"/>
      <c r="H329" s="491"/>
      <c r="I329" s="241"/>
    </row>
    <row r="330" spans="1:9" ht="15.75" x14ac:dyDescent="0.25">
      <c r="A330" s="134">
        <v>1</v>
      </c>
      <c r="B330" s="138" t="s">
        <v>96</v>
      </c>
      <c r="C330" s="138">
        <v>1940</v>
      </c>
      <c r="D330" s="138">
        <v>41.2</v>
      </c>
      <c r="E330" s="139">
        <v>51212</v>
      </c>
      <c r="F330" s="139">
        <v>51212</v>
      </c>
      <c r="G330" s="140">
        <v>0</v>
      </c>
      <c r="H330" s="505" t="s">
        <v>521</v>
      </c>
      <c r="I330" s="241"/>
    </row>
    <row r="331" spans="1:9" ht="15.75" x14ac:dyDescent="0.25">
      <c r="A331" s="134">
        <v>2</v>
      </c>
      <c r="B331" s="138" t="s">
        <v>89</v>
      </c>
      <c r="C331" s="138">
        <v>1940</v>
      </c>
      <c r="D331" s="138">
        <v>41.9</v>
      </c>
      <c r="E331" s="139">
        <v>52082</v>
      </c>
      <c r="F331" s="139">
        <v>52082</v>
      </c>
      <c r="G331" s="140">
        <v>0</v>
      </c>
      <c r="H331" s="505"/>
      <c r="I331" s="241"/>
    </row>
    <row r="332" spans="1:9" ht="15.75" x14ac:dyDescent="0.25">
      <c r="A332" s="134">
        <v>3</v>
      </c>
      <c r="B332" s="138" t="s">
        <v>145</v>
      </c>
      <c r="C332" s="138">
        <v>1940</v>
      </c>
      <c r="D332" s="138">
        <v>52.5</v>
      </c>
      <c r="E332" s="139">
        <v>65258</v>
      </c>
      <c r="F332" s="139">
        <v>65258</v>
      </c>
      <c r="G332" s="140">
        <v>0</v>
      </c>
      <c r="H332" s="505"/>
      <c r="I332" s="241"/>
    </row>
    <row r="333" spans="1:9" ht="15.75" x14ac:dyDescent="0.25">
      <c r="A333" s="134">
        <v>4</v>
      </c>
      <c r="B333" s="138" t="s">
        <v>109</v>
      </c>
      <c r="C333" s="138">
        <v>1940</v>
      </c>
      <c r="D333" s="138">
        <v>41.7</v>
      </c>
      <c r="E333" s="139">
        <v>51834</v>
      </c>
      <c r="F333" s="139">
        <v>51834</v>
      </c>
      <c r="G333" s="140">
        <v>0</v>
      </c>
      <c r="H333" s="505"/>
      <c r="I333" s="241"/>
    </row>
    <row r="334" spans="1:9" ht="15.75" x14ac:dyDescent="0.25">
      <c r="A334" s="134"/>
      <c r="B334" s="142" t="s">
        <v>498</v>
      </c>
      <c r="C334" s="135" t="s">
        <v>551</v>
      </c>
      <c r="D334" s="289">
        <f>SUM(D330:D333)</f>
        <v>177.3</v>
      </c>
      <c r="E334" s="314">
        <f>SUM(E330:E333)</f>
        <v>220386</v>
      </c>
      <c r="F334" s="314">
        <f>SUM(F330:F333)</f>
        <v>220386</v>
      </c>
      <c r="G334" s="291">
        <v>0</v>
      </c>
      <c r="H334" s="134"/>
      <c r="I334" s="241">
        <v>4</v>
      </c>
    </row>
    <row r="335" spans="1:9" ht="15.75" x14ac:dyDescent="0.25">
      <c r="A335" s="134"/>
      <c r="B335" s="142"/>
      <c r="C335" s="361"/>
      <c r="D335" s="306"/>
      <c r="E335" s="316"/>
      <c r="F335" s="316"/>
      <c r="G335" s="156"/>
      <c r="H335" s="134"/>
      <c r="I335" s="241"/>
    </row>
    <row r="336" spans="1:9" ht="15.75" customHeight="1" x14ac:dyDescent="0.25">
      <c r="A336" s="136">
        <v>48</v>
      </c>
      <c r="B336" s="136" t="s">
        <v>291</v>
      </c>
      <c r="C336" s="494" t="s">
        <v>542</v>
      </c>
      <c r="D336" s="491"/>
      <c r="E336" s="491"/>
      <c r="F336" s="491"/>
      <c r="G336" s="491"/>
      <c r="H336" s="491"/>
      <c r="I336" s="241"/>
    </row>
    <row r="337" spans="1:9" ht="15.75" x14ac:dyDescent="0.25">
      <c r="A337" s="134">
        <v>1</v>
      </c>
      <c r="B337" s="138" t="s">
        <v>105</v>
      </c>
      <c r="C337" s="138">
        <v>1984</v>
      </c>
      <c r="D337" s="138">
        <v>80.3</v>
      </c>
      <c r="E337" s="139">
        <v>134915</v>
      </c>
      <c r="F337" s="140">
        <v>63142</v>
      </c>
      <c r="G337" s="140">
        <v>71773</v>
      </c>
      <c r="H337" s="134" t="s">
        <v>568</v>
      </c>
      <c r="I337" s="241"/>
    </row>
    <row r="338" spans="1:9" ht="15.75" x14ac:dyDescent="0.25">
      <c r="A338" s="134"/>
      <c r="B338" s="142" t="s">
        <v>498</v>
      </c>
      <c r="C338" s="135" t="s">
        <v>97</v>
      </c>
      <c r="D338" s="289">
        <f>SUM(D337:D337)</f>
        <v>80.3</v>
      </c>
      <c r="E338" s="314">
        <f>SUM(E337:E337)</f>
        <v>134915</v>
      </c>
      <c r="F338" s="291">
        <f>SUM(F337:F337)</f>
        <v>63142</v>
      </c>
      <c r="G338" s="291">
        <f>SUM(G337:G337)</f>
        <v>71773</v>
      </c>
      <c r="H338" s="134"/>
      <c r="I338" s="241">
        <v>1</v>
      </c>
    </row>
    <row r="339" spans="1:9" ht="15.75" x14ac:dyDescent="0.25">
      <c r="A339" s="134"/>
      <c r="B339" s="142"/>
      <c r="C339" s="361"/>
      <c r="D339" s="306"/>
      <c r="E339" s="316"/>
      <c r="F339" s="156"/>
      <c r="G339" s="156"/>
      <c r="H339" s="134"/>
      <c r="I339" s="241"/>
    </row>
    <row r="340" spans="1:9" ht="15.75" customHeight="1" x14ac:dyDescent="0.25">
      <c r="A340" s="136">
        <v>49</v>
      </c>
      <c r="B340" s="136" t="s">
        <v>292</v>
      </c>
      <c r="C340" s="134"/>
      <c r="D340" s="134"/>
      <c r="E340" s="151"/>
      <c r="F340" s="140"/>
      <c r="G340" s="140"/>
      <c r="H340" s="134"/>
      <c r="I340" s="241"/>
    </row>
    <row r="341" spans="1:9" ht="15.75" x14ac:dyDescent="0.25">
      <c r="A341" s="134">
        <v>1</v>
      </c>
      <c r="B341" s="138" t="s">
        <v>105</v>
      </c>
      <c r="C341" s="147">
        <v>1981</v>
      </c>
      <c r="D341" s="138">
        <v>83.1</v>
      </c>
      <c r="E341" s="139">
        <v>243505</v>
      </c>
      <c r="F341" s="140">
        <v>123639</v>
      </c>
      <c r="G341" s="140">
        <v>119866</v>
      </c>
      <c r="H341" s="134"/>
      <c r="I341" s="241"/>
    </row>
    <row r="342" spans="1:9" ht="15.75" x14ac:dyDescent="0.25">
      <c r="A342" s="134"/>
      <c r="B342" s="142" t="s">
        <v>498</v>
      </c>
      <c r="C342" s="135" t="s">
        <v>97</v>
      </c>
      <c r="D342" s="292">
        <v>83.1</v>
      </c>
      <c r="E342" s="314">
        <v>243505</v>
      </c>
      <c r="F342" s="291">
        <v>123639</v>
      </c>
      <c r="G342" s="291">
        <v>119866</v>
      </c>
      <c r="H342" s="151"/>
      <c r="I342" s="241">
        <v>1</v>
      </c>
    </row>
    <row r="343" spans="1:9" ht="15.75" x14ac:dyDescent="0.25">
      <c r="A343" s="134"/>
      <c r="B343" s="142"/>
      <c r="C343" s="361"/>
      <c r="D343" s="146"/>
      <c r="E343" s="316"/>
      <c r="F343" s="156"/>
      <c r="G343" s="156"/>
      <c r="H343" s="151"/>
      <c r="I343" s="241"/>
    </row>
    <row r="344" spans="1:9" ht="15.75" x14ac:dyDescent="0.25">
      <c r="A344" s="136">
        <v>50</v>
      </c>
      <c r="B344" s="142" t="s">
        <v>293</v>
      </c>
      <c r="C344" s="494" t="s">
        <v>572</v>
      </c>
      <c r="D344" s="491"/>
      <c r="E344" s="491"/>
      <c r="F344" s="491"/>
      <c r="G344" s="491"/>
      <c r="H344" s="491"/>
      <c r="I344" s="241"/>
    </row>
    <row r="345" spans="1:9" ht="15.75" x14ac:dyDescent="0.25">
      <c r="A345" s="134">
        <v>1</v>
      </c>
      <c r="B345" s="138" t="s">
        <v>220</v>
      </c>
      <c r="C345" s="138">
        <v>1990</v>
      </c>
      <c r="D345" s="138">
        <v>34.1</v>
      </c>
      <c r="E345" s="139">
        <v>86277</v>
      </c>
      <c r="F345" s="362">
        <v>22536</v>
      </c>
      <c r="G345" s="140">
        <f>SUM(E345-F345)</f>
        <v>63741</v>
      </c>
      <c r="H345" s="505" t="s">
        <v>521</v>
      </c>
      <c r="I345" s="241"/>
    </row>
    <row r="346" spans="1:9" ht="15.75" x14ac:dyDescent="0.25">
      <c r="A346" s="134">
        <v>2</v>
      </c>
      <c r="B346" s="138" t="s">
        <v>294</v>
      </c>
      <c r="C346" s="138">
        <v>1990</v>
      </c>
      <c r="D346" s="138">
        <v>51.7</v>
      </c>
      <c r="E346" s="139">
        <v>130807</v>
      </c>
      <c r="F346" s="362">
        <v>34167</v>
      </c>
      <c r="G346" s="140">
        <f t="shared" ref="G346:G355" si="15">SUM(E346-F346)</f>
        <v>96640</v>
      </c>
      <c r="H346" s="505"/>
      <c r="I346" s="241"/>
    </row>
    <row r="347" spans="1:9" ht="15.75" x14ac:dyDescent="0.25">
      <c r="A347" s="134">
        <v>3</v>
      </c>
      <c r="B347" s="138" t="s">
        <v>295</v>
      </c>
      <c r="C347" s="138">
        <v>1990</v>
      </c>
      <c r="D347" s="138">
        <v>51</v>
      </c>
      <c r="E347" s="139">
        <v>129036</v>
      </c>
      <c r="F347" s="362">
        <v>33704</v>
      </c>
      <c r="G347" s="140">
        <f t="shared" si="15"/>
        <v>95332</v>
      </c>
      <c r="H347" s="505"/>
      <c r="I347" s="241"/>
    </row>
    <row r="348" spans="1:9" ht="15.75" customHeight="1" x14ac:dyDescent="0.25">
      <c r="A348" s="134">
        <v>4</v>
      </c>
      <c r="B348" s="138" t="s">
        <v>296</v>
      </c>
      <c r="C348" s="138">
        <v>1990</v>
      </c>
      <c r="D348" s="138">
        <v>51.7</v>
      </c>
      <c r="E348" s="139">
        <v>130807</v>
      </c>
      <c r="F348" s="362">
        <v>34167</v>
      </c>
      <c r="G348" s="140">
        <f t="shared" si="15"/>
        <v>96640</v>
      </c>
      <c r="H348" s="134"/>
      <c r="I348" s="241"/>
    </row>
    <row r="349" spans="1:9" ht="15.75" x14ac:dyDescent="0.25">
      <c r="A349" s="134">
        <v>5</v>
      </c>
      <c r="B349" s="138" t="s">
        <v>297</v>
      </c>
      <c r="C349" s="138">
        <v>1990</v>
      </c>
      <c r="D349" s="138">
        <v>51.9</v>
      </c>
      <c r="E349" s="139">
        <v>131314</v>
      </c>
      <c r="F349" s="362">
        <v>34299</v>
      </c>
      <c r="G349" s="140">
        <f t="shared" si="15"/>
        <v>97015</v>
      </c>
      <c r="H349" s="134"/>
      <c r="I349" s="241"/>
    </row>
    <row r="350" spans="1:9" ht="15.75" x14ac:dyDescent="0.25">
      <c r="A350" s="134">
        <v>6</v>
      </c>
      <c r="B350" s="138" t="s">
        <v>298</v>
      </c>
      <c r="C350" s="138">
        <v>1990</v>
      </c>
      <c r="D350" s="138">
        <v>51.2</v>
      </c>
      <c r="E350" s="139">
        <v>129542</v>
      </c>
      <c r="F350" s="362">
        <v>33836</v>
      </c>
      <c r="G350" s="140">
        <f t="shared" si="15"/>
        <v>95706</v>
      </c>
      <c r="H350" s="134"/>
      <c r="I350" s="241"/>
    </row>
    <row r="351" spans="1:9" ht="15.75" x14ac:dyDescent="0.25">
      <c r="A351" s="150">
        <v>7</v>
      </c>
      <c r="B351" s="138" t="s">
        <v>299</v>
      </c>
      <c r="C351" s="138">
        <v>1990</v>
      </c>
      <c r="D351" s="138">
        <v>72.099999999999994</v>
      </c>
      <c r="E351" s="139">
        <v>182422</v>
      </c>
      <c r="F351" s="362">
        <v>47649</v>
      </c>
      <c r="G351" s="140">
        <f t="shared" si="15"/>
        <v>134773</v>
      </c>
      <c r="H351" s="134"/>
      <c r="I351" s="241"/>
    </row>
    <row r="352" spans="1:9" ht="15.75" customHeight="1" x14ac:dyDescent="0.25">
      <c r="A352" s="134">
        <v>8</v>
      </c>
      <c r="B352" s="138" t="s">
        <v>300</v>
      </c>
      <c r="C352" s="138">
        <v>1990</v>
      </c>
      <c r="D352" s="138">
        <v>51.1</v>
      </c>
      <c r="E352" s="139">
        <v>129289</v>
      </c>
      <c r="F352" s="362">
        <v>33770</v>
      </c>
      <c r="G352" s="140">
        <f t="shared" si="15"/>
        <v>95519</v>
      </c>
      <c r="H352" s="134"/>
      <c r="I352" s="241"/>
    </row>
    <row r="353" spans="1:9" ht="51.75" x14ac:dyDescent="0.25">
      <c r="A353" s="134">
        <v>9</v>
      </c>
      <c r="B353" s="138" t="s">
        <v>301</v>
      </c>
      <c r="C353" s="138">
        <v>1990</v>
      </c>
      <c r="D353" s="138">
        <v>33.1</v>
      </c>
      <c r="E353" s="139">
        <v>85771</v>
      </c>
      <c r="F353" s="362">
        <v>22403</v>
      </c>
      <c r="G353" s="140">
        <f t="shared" si="15"/>
        <v>63368</v>
      </c>
      <c r="H353" s="312" t="s">
        <v>573</v>
      </c>
      <c r="I353" s="241"/>
    </row>
    <row r="354" spans="1:9" ht="15.75" x14ac:dyDescent="0.25">
      <c r="A354" s="134">
        <v>10</v>
      </c>
      <c r="B354" s="324" t="s">
        <v>302</v>
      </c>
      <c r="C354" s="324">
        <v>1990</v>
      </c>
      <c r="D354" s="324"/>
      <c r="E354" s="330"/>
      <c r="F354" s="363"/>
      <c r="G354" s="327"/>
      <c r="H354" s="323" t="s">
        <v>574</v>
      </c>
      <c r="I354" s="328"/>
    </row>
    <row r="355" spans="1:9" ht="15.75" x14ac:dyDescent="0.25">
      <c r="A355" s="134">
        <v>11</v>
      </c>
      <c r="B355" s="138" t="s">
        <v>303</v>
      </c>
      <c r="C355" s="138">
        <v>1990</v>
      </c>
      <c r="D355" s="138">
        <v>51.4</v>
      </c>
      <c r="E355" s="139">
        <v>130048</v>
      </c>
      <c r="F355" s="362">
        <v>33969</v>
      </c>
      <c r="G355" s="140">
        <f t="shared" si="15"/>
        <v>96079</v>
      </c>
      <c r="H355" s="134"/>
      <c r="I355" s="241"/>
    </row>
    <row r="356" spans="1:9" ht="15.75" x14ac:dyDescent="0.25">
      <c r="A356" s="134"/>
      <c r="B356" s="346" t="s">
        <v>522</v>
      </c>
      <c r="C356" s="501" t="s">
        <v>575</v>
      </c>
      <c r="D356" s="138">
        <f>SUM(D345:D355)</f>
        <v>499.30000000000007</v>
      </c>
      <c r="E356" s="139">
        <f>SUM(E345:E355)</f>
        <v>1265313</v>
      </c>
      <c r="F356" s="362">
        <f>SUM(F345:F355)</f>
        <v>330500</v>
      </c>
      <c r="G356" s="140">
        <f>SUM(G345:G355)</f>
        <v>934813</v>
      </c>
      <c r="H356" s="151"/>
      <c r="I356" s="241"/>
    </row>
    <row r="357" spans="1:9" ht="14.25" customHeight="1" x14ac:dyDescent="0.25">
      <c r="A357" s="134"/>
      <c r="B357" s="344" t="s">
        <v>519</v>
      </c>
      <c r="C357" s="501"/>
      <c r="D357" s="350">
        <f>SUM(D356:D356)</f>
        <v>499.30000000000007</v>
      </c>
      <c r="E357" s="314">
        <f>SUM(E356:E356)</f>
        <v>1265313</v>
      </c>
      <c r="F357" s="364">
        <f>SUM(F356:F356)</f>
        <v>330500</v>
      </c>
      <c r="G357" s="291">
        <f>SUM(G356:G356)</f>
        <v>934813</v>
      </c>
      <c r="H357" s="151"/>
      <c r="I357" s="241">
        <v>10</v>
      </c>
    </row>
    <row r="358" spans="1:9" ht="14.25" customHeight="1" x14ac:dyDescent="0.25">
      <c r="A358" s="134"/>
      <c r="B358" s="344"/>
      <c r="C358" s="212"/>
      <c r="D358" s="175"/>
      <c r="E358" s="316"/>
      <c r="F358" s="365"/>
      <c r="G358" s="156"/>
      <c r="H358" s="151"/>
      <c r="I358" s="241"/>
    </row>
    <row r="359" spans="1:9" ht="15.75" x14ac:dyDescent="0.25">
      <c r="A359" s="136">
        <v>51</v>
      </c>
      <c r="B359" s="142" t="s">
        <v>304</v>
      </c>
      <c r="C359" s="494" t="s">
        <v>576</v>
      </c>
      <c r="D359" s="491"/>
      <c r="E359" s="491"/>
      <c r="F359" s="491"/>
      <c r="G359" s="491"/>
      <c r="H359" s="491"/>
      <c r="I359" s="241"/>
    </row>
    <row r="360" spans="1:9" ht="15.75" x14ac:dyDescent="0.25">
      <c r="A360" s="134">
        <v>1</v>
      </c>
      <c r="B360" s="138" t="s">
        <v>89</v>
      </c>
      <c r="C360" s="138">
        <v>1987</v>
      </c>
      <c r="D360" s="138">
        <v>74.3</v>
      </c>
      <c r="E360" s="143">
        <v>202839</v>
      </c>
      <c r="F360" s="141">
        <v>59219</v>
      </c>
      <c r="G360" s="140">
        <f t="shared" ref="G360:G372" si="16">SUM(E360-F360)</f>
        <v>143620</v>
      </c>
      <c r="H360" s="505"/>
      <c r="I360" s="241"/>
    </row>
    <row r="361" spans="1:9" ht="31.5" customHeight="1" x14ac:dyDescent="0.25">
      <c r="A361" s="134">
        <v>2</v>
      </c>
      <c r="B361" s="138" t="s">
        <v>87</v>
      </c>
      <c r="C361" s="138">
        <v>1987</v>
      </c>
      <c r="D361" s="138">
        <v>74.3</v>
      </c>
      <c r="E361" s="143">
        <v>202839</v>
      </c>
      <c r="F361" s="141">
        <v>59219</v>
      </c>
      <c r="G361" s="140">
        <f t="shared" si="16"/>
        <v>143620</v>
      </c>
      <c r="H361" s="505"/>
      <c r="I361" s="241"/>
    </row>
    <row r="362" spans="1:9" ht="15.75" x14ac:dyDescent="0.25">
      <c r="A362" s="134">
        <v>3</v>
      </c>
      <c r="B362" s="138" t="s">
        <v>94</v>
      </c>
      <c r="C362" s="138">
        <v>1987</v>
      </c>
      <c r="D362" s="138">
        <v>74.3</v>
      </c>
      <c r="E362" s="143">
        <v>202839</v>
      </c>
      <c r="F362" s="141">
        <v>59219</v>
      </c>
      <c r="G362" s="140">
        <f t="shared" si="16"/>
        <v>143620</v>
      </c>
      <c r="H362" s="505"/>
      <c r="I362" s="241"/>
    </row>
    <row r="363" spans="1:9" ht="15.75" x14ac:dyDescent="0.25">
      <c r="A363" s="323">
        <v>4</v>
      </c>
      <c r="B363" s="324" t="s">
        <v>100</v>
      </c>
      <c r="C363" s="324">
        <v>1987</v>
      </c>
      <c r="D363" s="324"/>
      <c r="E363" s="325"/>
      <c r="F363" s="326"/>
      <c r="G363" s="327"/>
      <c r="H363" s="323" t="s">
        <v>577</v>
      </c>
      <c r="I363" s="328"/>
    </row>
    <row r="364" spans="1:9" ht="15.75" customHeight="1" x14ac:dyDescent="0.25">
      <c r="A364" s="134">
        <v>5</v>
      </c>
      <c r="B364" s="138" t="s">
        <v>132</v>
      </c>
      <c r="C364" s="138">
        <v>1987</v>
      </c>
      <c r="D364" s="138">
        <v>50.8</v>
      </c>
      <c r="E364" s="143">
        <v>138684</v>
      </c>
      <c r="F364" s="141">
        <v>40489</v>
      </c>
      <c r="G364" s="140">
        <f t="shared" si="16"/>
        <v>98195</v>
      </c>
      <c r="H364" s="134"/>
      <c r="I364" s="241"/>
    </row>
    <row r="365" spans="1:9" ht="15.75" x14ac:dyDescent="0.25">
      <c r="A365" s="134">
        <v>6</v>
      </c>
      <c r="B365" s="138" t="s">
        <v>174</v>
      </c>
      <c r="C365" s="138">
        <v>1987</v>
      </c>
      <c r="D365" s="138">
        <v>41.8</v>
      </c>
      <c r="E365" s="143">
        <v>114114</v>
      </c>
      <c r="F365" s="141">
        <v>33316</v>
      </c>
      <c r="G365" s="140">
        <f t="shared" si="16"/>
        <v>80798</v>
      </c>
      <c r="H365" s="134"/>
      <c r="I365" s="241"/>
    </row>
    <row r="366" spans="1:9" ht="15.75" x14ac:dyDescent="0.25">
      <c r="A366" s="134">
        <v>7</v>
      </c>
      <c r="B366" s="138" t="s">
        <v>162</v>
      </c>
      <c r="C366" s="138">
        <v>1987</v>
      </c>
      <c r="D366" s="138">
        <v>50.1</v>
      </c>
      <c r="E366" s="143">
        <v>136773</v>
      </c>
      <c r="F366" s="141">
        <v>39931</v>
      </c>
      <c r="G366" s="140">
        <f t="shared" si="16"/>
        <v>96842</v>
      </c>
      <c r="H366" s="134"/>
      <c r="I366" s="241"/>
    </row>
    <row r="367" spans="1:9" ht="15.75" x14ac:dyDescent="0.25">
      <c r="A367" s="134"/>
      <c r="B367" s="138"/>
      <c r="C367" s="138"/>
      <c r="D367" s="138"/>
      <c r="E367" s="143"/>
      <c r="F367" s="141"/>
      <c r="G367" s="140"/>
      <c r="H367" s="134"/>
      <c r="I367" s="241"/>
    </row>
    <row r="368" spans="1:9" ht="15.75" x14ac:dyDescent="0.25">
      <c r="A368" s="134">
        <v>8</v>
      </c>
      <c r="B368" s="138" t="s">
        <v>283</v>
      </c>
      <c r="C368" s="138">
        <v>1987</v>
      </c>
      <c r="D368" s="138">
        <v>51</v>
      </c>
      <c r="E368" s="143">
        <v>139230</v>
      </c>
      <c r="F368" s="141">
        <v>40649</v>
      </c>
      <c r="G368" s="140">
        <f t="shared" si="16"/>
        <v>98581</v>
      </c>
      <c r="H368" s="134"/>
      <c r="I368" s="241"/>
    </row>
    <row r="369" spans="1:9" ht="15.75" x14ac:dyDescent="0.25">
      <c r="A369" s="134">
        <v>9</v>
      </c>
      <c r="B369" s="138" t="s">
        <v>143</v>
      </c>
      <c r="C369" s="138">
        <v>1987</v>
      </c>
      <c r="D369" s="138">
        <v>52.4</v>
      </c>
      <c r="E369" s="143">
        <v>143052</v>
      </c>
      <c r="F369" s="141">
        <v>41764</v>
      </c>
      <c r="G369" s="140">
        <f t="shared" si="16"/>
        <v>101288</v>
      </c>
      <c r="H369" s="134"/>
      <c r="I369" s="241"/>
    </row>
    <row r="370" spans="1:9" ht="15.75" x14ac:dyDescent="0.25">
      <c r="A370" s="134">
        <v>10</v>
      </c>
      <c r="B370" s="138" t="s">
        <v>180</v>
      </c>
      <c r="C370" s="138">
        <v>1987</v>
      </c>
      <c r="D370" s="138">
        <v>51</v>
      </c>
      <c r="E370" s="143">
        <v>139230</v>
      </c>
      <c r="F370" s="141">
        <v>40649</v>
      </c>
      <c r="G370" s="140">
        <f t="shared" si="16"/>
        <v>98581</v>
      </c>
      <c r="H370" s="134"/>
      <c r="I370" s="241"/>
    </row>
    <row r="371" spans="1:9" ht="15.75" x14ac:dyDescent="0.25">
      <c r="A371" s="134">
        <v>11</v>
      </c>
      <c r="B371" s="138" t="s">
        <v>285</v>
      </c>
      <c r="C371" s="138">
        <v>1987</v>
      </c>
      <c r="D371" s="138">
        <v>27</v>
      </c>
      <c r="E371" s="143">
        <v>73710</v>
      </c>
      <c r="F371" s="141">
        <v>21520</v>
      </c>
      <c r="G371" s="140">
        <f t="shared" si="16"/>
        <v>52190</v>
      </c>
      <c r="H371" s="134"/>
      <c r="I371" s="241"/>
    </row>
    <row r="372" spans="1:9" ht="15.75" x14ac:dyDescent="0.25">
      <c r="A372" s="134">
        <v>12</v>
      </c>
      <c r="B372" s="138" t="s">
        <v>305</v>
      </c>
      <c r="C372" s="138">
        <v>1987</v>
      </c>
      <c r="D372" s="138">
        <v>71.099999999999994</v>
      </c>
      <c r="E372" s="143">
        <v>194103</v>
      </c>
      <c r="F372" s="141">
        <v>56669</v>
      </c>
      <c r="G372" s="140">
        <f t="shared" si="16"/>
        <v>137434</v>
      </c>
      <c r="H372" s="134"/>
      <c r="I372" s="241"/>
    </row>
    <row r="373" spans="1:9" ht="15.75" x14ac:dyDescent="0.25">
      <c r="A373" s="134"/>
      <c r="B373" s="144" t="s">
        <v>522</v>
      </c>
      <c r="C373" s="497" t="s">
        <v>578</v>
      </c>
      <c r="D373" s="288">
        <f>SUM(D360:D372)</f>
        <v>618.1</v>
      </c>
      <c r="E373" s="139">
        <f>SUM(E360:E372)</f>
        <v>1687413</v>
      </c>
      <c r="F373" s="141">
        <f>SUM(F360:F372)</f>
        <v>492644</v>
      </c>
      <c r="G373" s="140">
        <f>SUM(G360:G372)</f>
        <v>1194769</v>
      </c>
      <c r="H373" s="151"/>
      <c r="I373" s="241"/>
    </row>
    <row r="374" spans="1:9" ht="15.75" x14ac:dyDescent="0.25">
      <c r="A374" s="134"/>
      <c r="B374" s="142" t="s">
        <v>519</v>
      </c>
      <c r="C374" s="497"/>
      <c r="D374" s="289">
        <f>SUM(D373:D373)</f>
        <v>618.1</v>
      </c>
      <c r="E374" s="314">
        <f>SUM(E373:E373)</f>
        <v>1687413</v>
      </c>
      <c r="F374" s="290">
        <f>SUM(F373:F373)</f>
        <v>492644</v>
      </c>
      <c r="G374" s="291">
        <f>SUM(G373:G373)</f>
        <v>1194769</v>
      </c>
      <c r="H374" s="151"/>
      <c r="I374" s="241">
        <v>11</v>
      </c>
    </row>
    <row r="375" spans="1:9" ht="15.75" x14ac:dyDescent="0.25">
      <c r="A375" s="134"/>
      <c r="B375" s="142"/>
      <c r="C375" s="213"/>
      <c r="D375" s="137"/>
      <c r="E375" s="337"/>
      <c r="F375" s="338"/>
      <c r="G375" s="339"/>
      <c r="H375" s="151"/>
      <c r="I375" s="241"/>
    </row>
    <row r="376" spans="1:9" ht="15.75" x14ac:dyDescent="0.25">
      <c r="A376" s="136">
        <v>52</v>
      </c>
      <c r="B376" s="142" t="s">
        <v>306</v>
      </c>
      <c r="C376" s="494" t="s">
        <v>576</v>
      </c>
      <c r="D376" s="491"/>
      <c r="E376" s="491"/>
      <c r="F376" s="491"/>
      <c r="G376" s="491"/>
      <c r="H376" s="491"/>
      <c r="I376" s="241"/>
    </row>
    <row r="377" spans="1:9" ht="15.75" x14ac:dyDescent="0.25">
      <c r="A377" s="134">
        <v>1</v>
      </c>
      <c r="B377" s="138" t="s">
        <v>109</v>
      </c>
      <c r="C377" s="138">
        <v>1988</v>
      </c>
      <c r="D377" s="138">
        <v>51.8</v>
      </c>
      <c r="E377" s="143">
        <v>177850</v>
      </c>
      <c r="F377" s="141">
        <v>50151</v>
      </c>
      <c r="G377" s="140">
        <f t="shared" ref="G377:G388" si="17">SUM(E377-F377)</f>
        <v>127699</v>
      </c>
      <c r="H377" s="505"/>
      <c r="I377" s="241"/>
    </row>
    <row r="378" spans="1:9" ht="15.75" customHeight="1" x14ac:dyDescent="0.25">
      <c r="A378" s="134">
        <v>2</v>
      </c>
      <c r="B378" s="138" t="s">
        <v>90</v>
      </c>
      <c r="C378" s="138">
        <v>1988</v>
      </c>
      <c r="D378" s="138">
        <v>30.5</v>
      </c>
      <c r="E378" s="143">
        <v>104719</v>
      </c>
      <c r="F378" s="141">
        <v>29529</v>
      </c>
      <c r="G378" s="140">
        <f t="shared" si="17"/>
        <v>75190</v>
      </c>
      <c r="H378" s="505"/>
      <c r="I378" s="241"/>
    </row>
    <row r="379" spans="1:9" ht="15.75" customHeight="1" x14ac:dyDescent="0.25">
      <c r="A379" s="134">
        <v>3</v>
      </c>
      <c r="B379" s="138" t="s">
        <v>100</v>
      </c>
      <c r="C379" s="138">
        <v>1988</v>
      </c>
      <c r="D379" s="138">
        <v>52.2</v>
      </c>
      <c r="E379" s="143">
        <v>179224</v>
      </c>
      <c r="F379" s="141">
        <v>50538</v>
      </c>
      <c r="G379" s="140">
        <f t="shared" si="17"/>
        <v>128686</v>
      </c>
      <c r="H379" s="134"/>
      <c r="I379" s="241"/>
    </row>
    <row r="380" spans="1:9" ht="15.75" x14ac:dyDescent="0.25">
      <c r="A380" s="134">
        <v>4</v>
      </c>
      <c r="B380" s="324" t="s">
        <v>127</v>
      </c>
      <c r="C380" s="324">
        <v>1988</v>
      </c>
      <c r="D380" s="324"/>
      <c r="E380" s="325"/>
      <c r="F380" s="326"/>
      <c r="G380" s="327"/>
      <c r="H380" s="323" t="s">
        <v>577</v>
      </c>
      <c r="I380" s="328"/>
    </row>
    <row r="381" spans="1:9" ht="87" customHeight="1" x14ac:dyDescent="0.25">
      <c r="A381" s="134">
        <v>5</v>
      </c>
      <c r="B381" s="138" t="s">
        <v>156</v>
      </c>
      <c r="C381" s="138">
        <v>1988</v>
      </c>
      <c r="D381" s="138">
        <v>26.8</v>
      </c>
      <c r="E381" s="143">
        <v>92015</v>
      </c>
      <c r="F381" s="141">
        <v>25947</v>
      </c>
      <c r="G381" s="140">
        <f t="shared" si="17"/>
        <v>66068</v>
      </c>
      <c r="H381" s="134"/>
      <c r="I381" s="241"/>
    </row>
    <row r="382" spans="1:9" ht="15.75" x14ac:dyDescent="0.25">
      <c r="A382" s="134">
        <v>6</v>
      </c>
      <c r="B382" s="324" t="s">
        <v>139</v>
      </c>
      <c r="C382" s="324">
        <v>1988</v>
      </c>
      <c r="D382" s="324"/>
      <c r="E382" s="325"/>
      <c r="F382" s="326"/>
      <c r="G382" s="327"/>
      <c r="H382" s="323" t="s">
        <v>579</v>
      </c>
      <c r="I382" s="328"/>
    </row>
    <row r="383" spans="1:9" ht="30" customHeight="1" x14ac:dyDescent="0.25">
      <c r="A383" s="134">
        <v>7</v>
      </c>
      <c r="B383" s="324" t="s">
        <v>135</v>
      </c>
      <c r="C383" s="324">
        <v>1988</v>
      </c>
      <c r="D383" s="324"/>
      <c r="E383" s="325"/>
      <c r="F383" s="326"/>
      <c r="G383" s="327"/>
      <c r="H383" s="323" t="s">
        <v>577</v>
      </c>
      <c r="I383" s="328"/>
    </row>
    <row r="384" spans="1:9" ht="15.75" x14ac:dyDescent="0.25">
      <c r="A384" s="134">
        <v>8</v>
      </c>
      <c r="B384" s="138" t="s">
        <v>173</v>
      </c>
      <c r="C384" s="138">
        <v>1988</v>
      </c>
      <c r="D384" s="138">
        <v>50.3</v>
      </c>
      <c r="E384" s="143">
        <v>172700</v>
      </c>
      <c r="F384" s="141">
        <v>48699</v>
      </c>
      <c r="G384" s="140">
        <f t="shared" si="17"/>
        <v>124001</v>
      </c>
      <c r="H384" s="134"/>
      <c r="I384" s="241"/>
    </row>
    <row r="385" spans="1:9" ht="15.75" x14ac:dyDescent="0.25">
      <c r="A385" s="134">
        <v>9</v>
      </c>
      <c r="B385" s="147" t="s">
        <v>580</v>
      </c>
      <c r="C385" s="138">
        <v>1988</v>
      </c>
      <c r="D385" s="138">
        <v>44.3</v>
      </c>
      <c r="E385" s="143">
        <v>152100</v>
      </c>
      <c r="F385" s="141">
        <v>42890</v>
      </c>
      <c r="G385" s="140">
        <f t="shared" si="17"/>
        <v>109210</v>
      </c>
      <c r="H385" s="134"/>
      <c r="I385" s="241"/>
    </row>
    <row r="386" spans="1:9" ht="15.75" x14ac:dyDescent="0.25">
      <c r="A386" s="134">
        <v>10</v>
      </c>
      <c r="B386" s="138" t="s">
        <v>180</v>
      </c>
      <c r="C386" s="138">
        <v>1988</v>
      </c>
      <c r="D386" s="138">
        <v>51.2</v>
      </c>
      <c r="E386" s="143">
        <v>175790</v>
      </c>
      <c r="F386" s="141">
        <v>49570</v>
      </c>
      <c r="G386" s="140">
        <f t="shared" si="17"/>
        <v>126220</v>
      </c>
      <c r="H386" s="134"/>
      <c r="I386" s="241"/>
    </row>
    <row r="387" spans="1:9" ht="15.75" x14ac:dyDescent="0.25">
      <c r="A387" s="134"/>
      <c r="B387" s="138"/>
      <c r="C387" s="138"/>
      <c r="D387" s="138"/>
      <c r="E387" s="143"/>
      <c r="F387" s="141"/>
      <c r="G387" s="140"/>
      <c r="H387" s="134"/>
      <c r="I387" s="241"/>
    </row>
    <row r="388" spans="1:9" ht="15.75" customHeight="1" x14ac:dyDescent="0.25">
      <c r="A388" s="134">
        <v>11</v>
      </c>
      <c r="B388" s="138" t="s">
        <v>307</v>
      </c>
      <c r="C388" s="138">
        <v>1988</v>
      </c>
      <c r="D388" s="138">
        <v>27.3</v>
      </c>
      <c r="E388" s="143">
        <v>93732</v>
      </c>
      <c r="F388" s="141">
        <v>26431</v>
      </c>
      <c r="G388" s="140">
        <f t="shared" si="17"/>
        <v>67301</v>
      </c>
      <c r="H388" s="134"/>
      <c r="I388" s="241"/>
    </row>
    <row r="389" spans="1:9" ht="15.75" x14ac:dyDescent="0.25">
      <c r="A389" s="134"/>
      <c r="B389" s="346" t="s">
        <v>522</v>
      </c>
      <c r="C389" s="497" t="s">
        <v>581</v>
      </c>
      <c r="D389" s="288">
        <f>SUM(D377:D388)</f>
        <v>334.40000000000003</v>
      </c>
      <c r="E389" s="139">
        <f>SUM(E377:E388)</f>
        <v>1148130</v>
      </c>
      <c r="F389" s="141">
        <f>SUM(F377:F388)</f>
        <v>323755</v>
      </c>
      <c r="G389" s="140">
        <f>SUM(G377:G388)</f>
        <v>824375</v>
      </c>
      <c r="H389" s="151"/>
      <c r="I389" s="241"/>
    </row>
    <row r="390" spans="1:9" ht="15.75" x14ac:dyDescent="0.25">
      <c r="A390" s="134"/>
      <c r="B390" s="344" t="s">
        <v>519</v>
      </c>
      <c r="C390" s="497"/>
      <c r="D390" s="289">
        <f>SUM(D389:D389)</f>
        <v>334.40000000000003</v>
      </c>
      <c r="E390" s="314">
        <f>SUM(E389:E389)</f>
        <v>1148130</v>
      </c>
      <c r="F390" s="290">
        <f>SUM(F389:F389)</f>
        <v>323755</v>
      </c>
      <c r="G390" s="291">
        <f>SUM(G389:G389)</f>
        <v>824375</v>
      </c>
      <c r="H390" s="151"/>
      <c r="I390" s="241">
        <v>8</v>
      </c>
    </row>
    <row r="391" spans="1:9" ht="15.75" x14ac:dyDescent="0.25">
      <c r="A391" s="134"/>
      <c r="B391" s="344"/>
      <c r="C391" s="358"/>
      <c r="D391" s="306"/>
      <c r="E391" s="316"/>
      <c r="F391" s="308"/>
      <c r="G391" s="156"/>
      <c r="H391" s="176"/>
      <c r="I391" s="241"/>
    </row>
    <row r="392" spans="1:9" ht="15.75" customHeight="1" x14ac:dyDescent="0.25">
      <c r="A392" s="136">
        <v>53</v>
      </c>
      <c r="B392" s="142" t="s">
        <v>308</v>
      </c>
      <c r="C392" s="494" t="s">
        <v>559</v>
      </c>
      <c r="D392" s="491"/>
      <c r="E392" s="491"/>
      <c r="F392" s="491"/>
      <c r="G392" s="491"/>
      <c r="H392" s="491"/>
      <c r="I392" s="241"/>
    </row>
    <row r="393" spans="1:9" ht="15.75" x14ac:dyDescent="0.25">
      <c r="A393" s="134">
        <v>1</v>
      </c>
      <c r="B393" s="138" t="s">
        <v>99</v>
      </c>
      <c r="C393" s="138">
        <v>1979</v>
      </c>
      <c r="D393" s="138">
        <v>41.9</v>
      </c>
      <c r="E393" s="143">
        <v>46765</v>
      </c>
      <c r="F393" s="141">
        <v>11990</v>
      </c>
      <c r="G393" s="140">
        <f>SUM(E393-F393)</f>
        <v>34775</v>
      </c>
      <c r="H393" s="505" t="s">
        <v>582</v>
      </c>
      <c r="I393" s="241"/>
    </row>
    <row r="394" spans="1:9" ht="15.75" x14ac:dyDescent="0.25">
      <c r="A394" s="134">
        <v>2</v>
      </c>
      <c r="B394" s="138" t="s">
        <v>79</v>
      </c>
      <c r="C394" s="138">
        <v>1979</v>
      </c>
      <c r="D394" s="138">
        <v>42.2</v>
      </c>
      <c r="E394" s="143">
        <v>47099</v>
      </c>
      <c r="F394" s="141">
        <v>12076</v>
      </c>
      <c r="G394" s="140">
        <f>SUM(E394-F394)</f>
        <v>35023</v>
      </c>
      <c r="H394" s="505"/>
      <c r="I394" s="241"/>
    </row>
    <row r="395" spans="1:9" ht="15.75" x14ac:dyDescent="0.25">
      <c r="A395" s="134">
        <v>3</v>
      </c>
      <c r="B395" s="138" t="s">
        <v>81</v>
      </c>
      <c r="C395" s="138">
        <v>1979</v>
      </c>
      <c r="D395" s="138">
        <v>42.3</v>
      </c>
      <c r="E395" s="143">
        <v>47211</v>
      </c>
      <c r="F395" s="141">
        <v>12104</v>
      </c>
      <c r="G395" s="140">
        <f>SUM(E395-F395)</f>
        <v>35107</v>
      </c>
      <c r="H395" s="505"/>
      <c r="I395" s="241"/>
    </row>
    <row r="396" spans="1:9" ht="15.75" customHeight="1" x14ac:dyDescent="0.25">
      <c r="A396" s="134"/>
      <c r="B396" s="346" t="s">
        <v>522</v>
      </c>
      <c r="C396" s="497" t="s">
        <v>523</v>
      </c>
      <c r="D396" s="138">
        <f>SUM(D393:D395)</f>
        <v>126.39999999999999</v>
      </c>
      <c r="E396" s="139">
        <f>SUM(E393:E395)</f>
        <v>141075</v>
      </c>
      <c r="F396" s="141">
        <f>SUM(F393:F395)</f>
        <v>36170</v>
      </c>
      <c r="G396" s="140">
        <f>SUM(G393:G395)</f>
        <v>104905</v>
      </c>
      <c r="H396" s="134"/>
      <c r="I396" s="241"/>
    </row>
    <row r="397" spans="1:9" ht="15.75" x14ac:dyDescent="0.25">
      <c r="A397" s="134"/>
      <c r="B397" s="344" t="s">
        <v>519</v>
      </c>
      <c r="C397" s="497"/>
      <c r="D397" s="350">
        <f>SUM(D396:D396)</f>
        <v>126.39999999999999</v>
      </c>
      <c r="E397" s="314">
        <f>SUM(E396:E396)</f>
        <v>141075</v>
      </c>
      <c r="F397" s="290">
        <f>SUM(F396:F396)</f>
        <v>36170</v>
      </c>
      <c r="G397" s="291">
        <f>SUM(G396:G396)</f>
        <v>104905</v>
      </c>
      <c r="H397" s="151"/>
      <c r="I397" s="241">
        <v>3</v>
      </c>
    </row>
    <row r="398" spans="1:9" ht="15.75" x14ac:dyDescent="0.25">
      <c r="A398" s="134"/>
      <c r="B398" s="344"/>
      <c r="C398" s="213"/>
      <c r="D398" s="175"/>
      <c r="E398" s="316"/>
      <c r="F398" s="308"/>
      <c r="G398" s="156"/>
      <c r="H398" s="151"/>
      <c r="I398" s="241"/>
    </row>
    <row r="399" spans="1:9" ht="15.75" x14ac:dyDescent="0.25">
      <c r="A399" s="136">
        <v>54</v>
      </c>
      <c r="B399" s="142" t="s">
        <v>309</v>
      </c>
      <c r="C399" s="214" t="s">
        <v>583</v>
      </c>
      <c r="D399" s="215"/>
      <c r="E399" s="215"/>
      <c r="F399" s="215"/>
      <c r="G399" s="215"/>
      <c r="H399" s="215"/>
      <c r="I399" s="241"/>
    </row>
    <row r="400" spans="1:9" ht="15.75" x14ac:dyDescent="0.25">
      <c r="A400" s="134"/>
      <c r="B400" s="191"/>
      <c r="C400" s="138">
        <v>1981</v>
      </c>
      <c r="D400" s="138"/>
      <c r="E400" s="143"/>
      <c r="F400" s="141"/>
      <c r="G400" s="140"/>
      <c r="H400" s="498" t="s">
        <v>521</v>
      </c>
      <c r="I400" s="241"/>
    </row>
    <row r="401" spans="1:9" ht="15.75" x14ac:dyDescent="0.25">
      <c r="A401" s="134">
        <v>1</v>
      </c>
      <c r="B401" s="138" t="s">
        <v>107</v>
      </c>
      <c r="C401" s="138">
        <v>1981</v>
      </c>
      <c r="D401" s="138">
        <v>65.8</v>
      </c>
      <c r="E401" s="143">
        <v>134570</v>
      </c>
      <c r="F401" s="141">
        <v>44954</v>
      </c>
      <c r="G401" s="140">
        <f>SUM(E401-F401)</f>
        <v>89616</v>
      </c>
      <c r="H401" s="498"/>
      <c r="I401" s="241"/>
    </row>
    <row r="402" spans="1:9" ht="15.75" x14ac:dyDescent="0.25">
      <c r="A402" s="134"/>
      <c r="B402" s="346" t="s">
        <v>522</v>
      </c>
      <c r="C402" s="511" t="s">
        <v>97</v>
      </c>
      <c r="D402" s="138">
        <f>SUM(D400:D401)</f>
        <v>65.8</v>
      </c>
      <c r="E402" s="139">
        <f>SUM(E400:E401)</f>
        <v>134570</v>
      </c>
      <c r="F402" s="141">
        <f>SUM(F400:F401)</f>
        <v>44954</v>
      </c>
      <c r="G402" s="140">
        <f>SUM(G400:G401)</f>
        <v>89616</v>
      </c>
      <c r="H402" s="498"/>
      <c r="I402" s="241"/>
    </row>
    <row r="403" spans="1:9" ht="15.75" x14ac:dyDescent="0.25">
      <c r="A403" s="134"/>
      <c r="B403" s="344" t="s">
        <v>519</v>
      </c>
      <c r="C403" s="511"/>
      <c r="D403" s="350">
        <f>SUM(D402:D402)</f>
        <v>65.8</v>
      </c>
      <c r="E403" s="314">
        <f>SUM(E402:E402)</f>
        <v>134570</v>
      </c>
      <c r="F403" s="290">
        <f>SUM(F402:F402)</f>
        <v>44954</v>
      </c>
      <c r="G403" s="291">
        <f>SUM(G402:G402)</f>
        <v>89616</v>
      </c>
      <c r="H403" s="506"/>
      <c r="I403" s="241">
        <v>1</v>
      </c>
    </row>
    <row r="404" spans="1:9" ht="15.75" x14ac:dyDescent="0.25">
      <c r="A404" s="134"/>
      <c r="B404" s="344"/>
      <c r="C404" s="135"/>
      <c r="D404" s="147"/>
      <c r="E404" s="337"/>
      <c r="F404" s="338"/>
      <c r="G404" s="339"/>
      <c r="H404" s="351"/>
      <c r="I404" s="241"/>
    </row>
    <row r="405" spans="1:9" ht="15.75" x14ac:dyDescent="0.25">
      <c r="A405" s="134"/>
      <c r="B405" s="344"/>
      <c r="C405" s="135"/>
      <c r="D405" s="147"/>
      <c r="E405" s="337"/>
      <c r="F405" s="338"/>
      <c r="G405" s="339"/>
      <c r="H405" s="351"/>
      <c r="I405" s="241"/>
    </row>
    <row r="406" spans="1:9" ht="15.75" x14ac:dyDescent="0.25">
      <c r="A406" s="136">
        <v>55</v>
      </c>
      <c r="B406" s="142" t="s">
        <v>310</v>
      </c>
      <c r="C406" s="494" t="s">
        <v>583</v>
      </c>
      <c r="D406" s="491"/>
      <c r="E406" s="491"/>
      <c r="F406" s="491"/>
      <c r="G406" s="491"/>
      <c r="H406" s="491"/>
      <c r="I406" s="241"/>
    </row>
    <row r="407" spans="1:9" ht="15.75" x14ac:dyDescent="0.25">
      <c r="A407" s="134">
        <v>1</v>
      </c>
      <c r="B407" s="138" t="s">
        <v>105</v>
      </c>
      <c r="C407" s="138">
        <v>1982</v>
      </c>
      <c r="D407" s="138">
        <v>49.2</v>
      </c>
      <c r="E407" s="143">
        <v>30596</v>
      </c>
      <c r="F407" s="143">
        <v>30596</v>
      </c>
      <c r="G407" s="140">
        <v>0</v>
      </c>
      <c r="H407" s="505" t="s">
        <v>521</v>
      </c>
      <c r="I407" s="241"/>
    </row>
    <row r="408" spans="1:9" ht="15.75" x14ac:dyDescent="0.25">
      <c r="A408" s="134">
        <v>2</v>
      </c>
      <c r="B408" s="138" t="s">
        <v>96</v>
      </c>
      <c r="C408" s="138">
        <v>1982</v>
      </c>
      <c r="D408" s="138">
        <v>62.5</v>
      </c>
      <c r="E408" s="143">
        <v>38867</v>
      </c>
      <c r="F408" s="143">
        <v>38867</v>
      </c>
      <c r="G408" s="140">
        <v>0</v>
      </c>
      <c r="H408" s="505"/>
      <c r="I408" s="241"/>
    </row>
    <row r="409" spans="1:9" ht="15.75" x14ac:dyDescent="0.25">
      <c r="A409" s="134"/>
      <c r="B409" s="346" t="s">
        <v>522</v>
      </c>
      <c r="C409" s="497" t="s">
        <v>525</v>
      </c>
      <c r="D409" s="288">
        <f>SUM(D407:D408)</f>
        <v>111.7</v>
      </c>
      <c r="E409" s="143">
        <f>SUM(E407:E408)</f>
        <v>69463</v>
      </c>
      <c r="F409" s="143">
        <f>SUM(F407:F408)</f>
        <v>69463</v>
      </c>
      <c r="G409" s="140">
        <v>0</v>
      </c>
      <c r="H409" s="505"/>
      <c r="I409" s="241"/>
    </row>
    <row r="410" spans="1:9" ht="15.75" x14ac:dyDescent="0.25">
      <c r="A410" s="134"/>
      <c r="B410" s="344" t="s">
        <v>519</v>
      </c>
      <c r="C410" s="497"/>
      <c r="D410" s="350">
        <f>SUM(D409:D409)</f>
        <v>111.7</v>
      </c>
      <c r="E410" s="305">
        <f>SUM(E409:E409)</f>
        <v>69463</v>
      </c>
      <c r="F410" s="305">
        <f>SUM(F409:F409)</f>
        <v>69463</v>
      </c>
      <c r="G410" s="291">
        <v>0</v>
      </c>
      <c r="H410" s="134"/>
      <c r="I410" s="241">
        <v>2</v>
      </c>
    </row>
    <row r="411" spans="1:9" ht="15.75" x14ac:dyDescent="0.25">
      <c r="A411" s="134"/>
      <c r="B411" s="344"/>
      <c r="C411" s="358"/>
      <c r="D411" s="175"/>
      <c r="E411" s="307"/>
      <c r="F411" s="307"/>
      <c r="G411" s="156"/>
      <c r="H411" s="134"/>
      <c r="I411" s="241"/>
    </row>
    <row r="412" spans="1:9" ht="15.75" x14ac:dyDescent="0.25">
      <c r="A412" s="136">
        <v>56</v>
      </c>
      <c r="B412" s="142" t="s">
        <v>311</v>
      </c>
      <c r="C412" s="494" t="s">
        <v>559</v>
      </c>
      <c r="D412" s="491"/>
      <c r="E412" s="491"/>
      <c r="F412" s="491"/>
      <c r="G412" s="491"/>
      <c r="H412" s="491"/>
      <c r="I412" s="241"/>
    </row>
    <row r="413" spans="1:9" ht="15.75" x14ac:dyDescent="0.25">
      <c r="A413" s="150">
        <v>1</v>
      </c>
      <c r="B413" s="138" t="s">
        <v>90</v>
      </c>
      <c r="C413" s="138">
        <v>1980</v>
      </c>
      <c r="D413" s="138">
        <v>57</v>
      </c>
      <c r="E413" s="143">
        <v>109250</v>
      </c>
      <c r="F413" s="141">
        <v>34740</v>
      </c>
      <c r="G413" s="140">
        <f>SUM(E413-F413)</f>
        <v>74510</v>
      </c>
      <c r="H413" s="505" t="s">
        <v>521</v>
      </c>
      <c r="I413" s="241"/>
    </row>
    <row r="414" spans="1:9" ht="15.75" x14ac:dyDescent="0.25">
      <c r="A414" s="134"/>
      <c r="B414" s="346" t="s">
        <v>522</v>
      </c>
      <c r="C414" s="497" t="s">
        <v>584</v>
      </c>
      <c r="D414" s="138">
        <f t="shared" ref="D414:G415" si="18">SUM(D413:D413)</f>
        <v>57</v>
      </c>
      <c r="E414" s="139">
        <f t="shared" si="18"/>
        <v>109250</v>
      </c>
      <c r="F414" s="141">
        <f t="shared" si="18"/>
        <v>34740</v>
      </c>
      <c r="G414" s="140">
        <f t="shared" si="18"/>
        <v>74510</v>
      </c>
      <c r="H414" s="505"/>
      <c r="I414" s="241"/>
    </row>
    <row r="415" spans="1:9" ht="15.75" x14ac:dyDescent="0.25">
      <c r="A415" s="134"/>
      <c r="B415" s="344" t="s">
        <v>519</v>
      </c>
      <c r="C415" s="497"/>
      <c r="D415" s="350">
        <f t="shared" si="18"/>
        <v>57</v>
      </c>
      <c r="E415" s="314">
        <f t="shared" si="18"/>
        <v>109250</v>
      </c>
      <c r="F415" s="290">
        <f t="shared" si="18"/>
        <v>34740</v>
      </c>
      <c r="G415" s="291">
        <f t="shared" si="18"/>
        <v>74510</v>
      </c>
      <c r="H415" s="505"/>
      <c r="I415" s="241">
        <v>1</v>
      </c>
    </row>
    <row r="416" spans="1:9" ht="15.75" x14ac:dyDescent="0.25">
      <c r="A416" s="134"/>
      <c r="B416" s="344"/>
      <c r="C416" s="358"/>
      <c r="D416" s="175"/>
      <c r="E416" s="316"/>
      <c r="F416" s="308"/>
      <c r="G416" s="156"/>
      <c r="H416" s="151"/>
      <c r="I416" s="241"/>
    </row>
    <row r="417" spans="1:9" ht="15.75" x14ac:dyDescent="0.25">
      <c r="A417" s="136">
        <v>57</v>
      </c>
      <c r="B417" s="142" t="s">
        <v>312</v>
      </c>
      <c r="C417" s="494" t="s">
        <v>583</v>
      </c>
      <c r="D417" s="491"/>
      <c r="E417" s="491"/>
      <c r="F417" s="491"/>
      <c r="G417" s="491"/>
      <c r="H417" s="491"/>
      <c r="I417" s="241"/>
    </row>
    <row r="418" spans="1:9" ht="31.5" x14ac:dyDescent="0.25">
      <c r="A418" s="134">
        <v>1</v>
      </c>
      <c r="B418" s="324" t="s">
        <v>74</v>
      </c>
      <c r="C418" s="324">
        <v>1981</v>
      </c>
      <c r="D418" s="324"/>
      <c r="E418" s="325"/>
      <c r="F418" s="326"/>
      <c r="G418" s="327"/>
      <c r="H418" s="505" t="s">
        <v>521</v>
      </c>
      <c r="I418" s="247" t="s">
        <v>585</v>
      </c>
    </row>
    <row r="419" spans="1:9" ht="15.75" x14ac:dyDescent="0.25">
      <c r="A419" s="134">
        <v>2</v>
      </c>
      <c r="B419" s="138" t="s">
        <v>73</v>
      </c>
      <c r="C419" s="138">
        <v>1981</v>
      </c>
      <c r="D419" s="138">
        <v>67.2</v>
      </c>
      <c r="E419" s="143">
        <v>750453.31</v>
      </c>
      <c r="F419" s="141">
        <v>0</v>
      </c>
      <c r="G419" s="140">
        <v>750453</v>
      </c>
      <c r="H419" s="505"/>
      <c r="I419" s="241"/>
    </row>
    <row r="420" spans="1:9" ht="15.75" x14ac:dyDescent="0.25">
      <c r="A420" s="134"/>
      <c r="B420" s="346" t="s">
        <v>522</v>
      </c>
      <c r="C420" s="497" t="s">
        <v>97</v>
      </c>
      <c r="D420" s="138">
        <f>SUM(D418:D418)</f>
        <v>0</v>
      </c>
      <c r="E420" s="139">
        <f>SUM(E418:E418)</f>
        <v>0</v>
      </c>
      <c r="F420" s="141">
        <f>SUM(F418:F418)</f>
        <v>0</v>
      </c>
      <c r="G420" s="140">
        <f>SUM(E420-F420)</f>
        <v>0</v>
      </c>
      <c r="H420" s="505"/>
      <c r="I420" s="241"/>
    </row>
    <row r="421" spans="1:9" ht="15.75" x14ac:dyDescent="0.25">
      <c r="A421" s="134"/>
      <c r="B421" s="344" t="s">
        <v>519</v>
      </c>
      <c r="C421" s="497"/>
      <c r="D421" s="350">
        <f>D419+D418</f>
        <v>67.2</v>
      </c>
      <c r="E421" s="350">
        <f>E419+E418</f>
        <v>750453.31</v>
      </c>
      <c r="F421" s="350">
        <f>F419+F418</f>
        <v>0</v>
      </c>
      <c r="G421" s="350">
        <f>G419+G418</f>
        <v>750453</v>
      </c>
      <c r="H421" s="134"/>
      <c r="I421" s="241">
        <v>1</v>
      </c>
    </row>
    <row r="422" spans="1:9" ht="15.75" x14ac:dyDescent="0.25">
      <c r="A422" s="134"/>
      <c r="B422" s="344"/>
      <c r="C422" s="358"/>
      <c r="D422" s="175"/>
      <c r="E422" s="316"/>
      <c r="F422" s="308"/>
      <c r="G422" s="156"/>
      <c r="H422" s="134"/>
      <c r="I422" s="241"/>
    </row>
    <row r="423" spans="1:9" ht="15.75" x14ac:dyDescent="0.25">
      <c r="A423" s="136">
        <v>58</v>
      </c>
      <c r="B423" s="142" t="s">
        <v>313</v>
      </c>
      <c r="C423" s="494" t="s">
        <v>583</v>
      </c>
      <c r="D423" s="491"/>
      <c r="E423" s="491"/>
      <c r="F423" s="491"/>
      <c r="G423" s="491"/>
      <c r="H423" s="491"/>
      <c r="I423" s="241"/>
    </row>
    <row r="424" spans="1:9" ht="15.75" x14ac:dyDescent="0.25">
      <c r="A424" s="134">
        <v>1</v>
      </c>
      <c r="B424" s="138" t="s">
        <v>90</v>
      </c>
      <c r="C424" s="138">
        <v>1985</v>
      </c>
      <c r="D424" s="138">
        <v>52.7</v>
      </c>
      <c r="E424" s="143">
        <v>25170</v>
      </c>
      <c r="F424" s="143">
        <v>25170</v>
      </c>
      <c r="G424" s="140">
        <v>0</v>
      </c>
      <c r="H424" s="510" t="s">
        <v>521</v>
      </c>
      <c r="I424" s="241"/>
    </row>
    <row r="425" spans="1:9" ht="15.75" x14ac:dyDescent="0.25">
      <c r="A425" s="134">
        <v>2</v>
      </c>
      <c r="B425" s="138" t="s">
        <v>93</v>
      </c>
      <c r="C425" s="138">
        <v>1985</v>
      </c>
      <c r="D425" s="138">
        <v>50.3</v>
      </c>
      <c r="E425" s="143">
        <v>24024</v>
      </c>
      <c r="F425" s="143">
        <v>24024</v>
      </c>
      <c r="G425" s="140">
        <v>0</v>
      </c>
      <c r="H425" s="510"/>
      <c r="I425" s="241"/>
    </row>
    <row r="426" spans="1:9" ht="15.75" x14ac:dyDescent="0.25">
      <c r="A426" s="134"/>
      <c r="B426" s="346" t="s">
        <v>522</v>
      </c>
      <c r="C426" s="497" t="s">
        <v>525</v>
      </c>
      <c r="D426" s="288">
        <f>SUM(D424:D425)</f>
        <v>103</v>
      </c>
      <c r="E426" s="139">
        <f>SUM(E424:E425)</f>
        <v>49194</v>
      </c>
      <c r="F426" s="139">
        <f>SUM(F424:F425)</f>
        <v>49194</v>
      </c>
      <c r="G426" s="140">
        <v>0</v>
      </c>
      <c r="H426" s="134"/>
      <c r="I426" s="241"/>
    </row>
    <row r="427" spans="1:9" ht="15.75" x14ac:dyDescent="0.25">
      <c r="A427" s="134"/>
      <c r="B427" s="344" t="s">
        <v>519</v>
      </c>
      <c r="C427" s="497"/>
      <c r="D427" s="289">
        <f>SUM(D426:D426)</f>
        <v>103</v>
      </c>
      <c r="E427" s="314">
        <f>SUM(E426:E426)</f>
        <v>49194</v>
      </c>
      <c r="F427" s="314">
        <f>SUM(F426:F426)</f>
        <v>49194</v>
      </c>
      <c r="G427" s="366">
        <v>0</v>
      </c>
      <c r="H427" s="134"/>
      <c r="I427" s="241">
        <v>2</v>
      </c>
    </row>
    <row r="428" spans="1:9" ht="15.75" x14ac:dyDescent="0.25">
      <c r="A428" s="134"/>
      <c r="B428" s="344"/>
      <c r="C428" s="358"/>
      <c r="D428" s="306"/>
      <c r="E428" s="316"/>
      <c r="F428" s="316"/>
      <c r="G428" s="156"/>
      <c r="H428" s="134"/>
      <c r="I428" s="241"/>
    </row>
    <row r="429" spans="1:9" ht="15.75" x14ac:dyDescent="0.25">
      <c r="A429" s="136">
        <v>59</v>
      </c>
      <c r="B429" s="142" t="s">
        <v>314</v>
      </c>
      <c r="C429" s="494" t="s">
        <v>559</v>
      </c>
      <c r="D429" s="491"/>
      <c r="E429" s="491"/>
      <c r="F429" s="491"/>
      <c r="G429" s="491"/>
      <c r="H429" s="491"/>
      <c r="I429" s="241"/>
    </row>
    <row r="430" spans="1:9" ht="15.75" x14ac:dyDescent="0.25">
      <c r="A430" s="134">
        <v>1</v>
      </c>
      <c r="B430" s="138" t="s">
        <v>99</v>
      </c>
      <c r="C430" s="138">
        <v>1981</v>
      </c>
      <c r="D430" s="138">
        <v>39.9</v>
      </c>
      <c r="E430" s="143">
        <v>50854</v>
      </c>
      <c r="F430" s="141">
        <v>16706</v>
      </c>
      <c r="G430" s="140">
        <f>SUM(E430-F430)</f>
        <v>34148</v>
      </c>
      <c r="H430" s="510" t="s">
        <v>521</v>
      </c>
      <c r="I430" s="241"/>
    </row>
    <row r="431" spans="1:9" ht="15.75" x14ac:dyDescent="0.25">
      <c r="A431" s="134">
        <v>2</v>
      </c>
      <c r="B431" s="138" t="s">
        <v>586</v>
      </c>
      <c r="C431" s="138">
        <v>1981</v>
      </c>
      <c r="D431" s="138">
        <v>40.200000000000003</v>
      </c>
      <c r="E431" s="143">
        <v>51237</v>
      </c>
      <c r="F431" s="141">
        <v>16832</v>
      </c>
      <c r="G431" s="140">
        <f>SUM(E431-F431)</f>
        <v>34405</v>
      </c>
      <c r="H431" s="510"/>
      <c r="I431" s="241"/>
    </row>
    <row r="432" spans="1:9" ht="15.75" x14ac:dyDescent="0.25">
      <c r="A432" s="134"/>
      <c r="B432" s="138" t="s">
        <v>587</v>
      </c>
      <c r="C432" s="138">
        <v>1981</v>
      </c>
      <c r="D432" s="138">
        <v>379.5</v>
      </c>
      <c r="E432" s="143">
        <v>483689</v>
      </c>
      <c r="F432" s="141">
        <v>158901</v>
      </c>
      <c r="G432" s="140">
        <v>324788</v>
      </c>
      <c r="H432" s="322"/>
      <c r="I432" s="241"/>
    </row>
    <row r="433" spans="1:9" ht="15.75" x14ac:dyDescent="0.25">
      <c r="A433" s="134"/>
      <c r="B433" s="346" t="s">
        <v>498</v>
      </c>
      <c r="C433" s="497" t="s">
        <v>525</v>
      </c>
      <c r="D433" s="138"/>
      <c r="E433" s="139"/>
      <c r="F433" s="141"/>
      <c r="G433" s="140"/>
      <c r="H433" s="151"/>
      <c r="I433" s="241"/>
    </row>
    <row r="434" spans="1:9" ht="15.75" x14ac:dyDescent="0.25">
      <c r="A434" s="134"/>
      <c r="B434" s="344" t="s">
        <v>519</v>
      </c>
      <c r="C434" s="497"/>
      <c r="D434" s="350">
        <f>SUM(D430:D433)</f>
        <v>459.6</v>
      </c>
      <c r="E434" s="350">
        <f>SUM(E430:E433)</f>
        <v>585780</v>
      </c>
      <c r="F434" s="350">
        <f>SUM(F430:F433)</f>
        <v>192439</v>
      </c>
      <c r="G434" s="350">
        <f>SUM(G430:G433)</f>
        <v>393341</v>
      </c>
      <c r="H434" s="151"/>
      <c r="I434" s="241">
        <v>2</v>
      </c>
    </row>
    <row r="435" spans="1:9" ht="15.75" x14ac:dyDescent="0.25">
      <c r="A435" s="134"/>
      <c r="B435" s="344"/>
      <c r="C435" s="213"/>
      <c r="D435" s="147"/>
      <c r="E435" s="337"/>
      <c r="F435" s="338"/>
      <c r="G435" s="339"/>
      <c r="H435" s="151"/>
      <c r="I435" s="241"/>
    </row>
    <row r="436" spans="1:9" ht="15.75" x14ac:dyDescent="0.25">
      <c r="A436" s="136">
        <v>60</v>
      </c>
      <c r="B436" s="142" t="s">
        <v>315</v>
      </c>
      <c r="C436" s="494" t="s">
        <v>583</v>
      </c>
      <c r="D436" s="491"/>
      <c r="E436" s="491"/>
      <c r="F436" s="491"/>
      <c r="G436" s="491"/>
      <c r="H436" s="491"/>
      <c r="I436" s="241"/>
    </row>
    <row r="437" spans="1:9" ht="15.75" x14ac:dyDescent="0.25">
      <c r="A437" s="134"/>
      <c r="B437" s="191"/>
      <c r="C437" s="138">
        <v>1985</v>
      </c>
      <c r="D437" s="138"/>
      <c r="E437" s="143"/>
      <c r="F437" s="143"/>
      <c r="G437" s="140">
        <v>0</v>
      </c>
      <c r="H437" s="510" t="s">
        <v>521</v>
      </c>
      <c r="I437" s="241"/>
    </row>
    <row r="438" spans="1:9" ht="15.75" x14ac:dyDescent="0.25">
      <c r="A438" s="134">
        <v>1</v>
      </c>
      <c r="B438" s="138" t="s">
        <v>112</v>
      </c>
      <c r="C438" s="138">
        <v>1985</v>
      </c>
      <c r="D438" s="138">
        <v>61.2</v>
      </c>
      <c r="E438" s="143">
        <v>80662</v>
      </c>
      <c r="F438" s="143">
        <v>80662</v>
      </c>
      <c r="G438" s="140">
        <v>0</v>
      </c>
      <c r="H438" s="510"/>
      <c r="I438" s="241"/>
    </row>
    <row r="439" spans="1:9" ht="31.5" x14ac:dyDescent="0.25">
      <c r="A439" s="134">
        <v>2</v>
      </c>
      <c r="B439" s="324" t="s">
        <v>145</v>
      </c>
      <c r="C439" s="324">
        <v>1985</v>
      </c>
      <c r="D439" s="324"/>
      <c r="E439" s="325"/>
      <c r="F439" s="325"/>
      <c r="G439" s="327"/>
      <c r="H439" s="510"/>
      <c r="I439" s="247" t="s">
        <v>534</v>
      </c>
    </row>
    <row r="440" spans="1:9" ht="15.75" x14ac:dyDescent="0.25">
      <c r="A440" s="134">
        <v>3</v>
      </c>
      <c r="B440" s="138" t="s">
        <v>109</v>
      </c>
      <c r="C440" s="138">
        <v>1985</v>
      </c>
      <c r="D440" s="138">
        <v>61.2</v>
      </c>
      <c r="E440" s="143">
        <v>80662</v>
      </c>
      <c r="F440" s="143">
        <v>80662</v>
      </c>
      <c r="G440" s="140">
        <v>0</v>
      </c>
      <c r="H440" s="510"/>
      <c r="I440" s="241"/>
    </row>
    <row r="441" spans="1:9" ht="15.75" x14ac:dyDescent="0.25">
      <c r="A441" s="134">
        <v>4</v>
      </c>
      <c r="B441" s="138" t="s">
        <v>75</v>
      </c>
      <c r="C441" s="138">
        <v>1985</v>
      </c>
      <c r="D441" s="138">
        <v>49.2</v>
      </c>
      <c r="E441" s="143">
        <v>64846</v>
      </c>
      <c r="F441" s="143">
        <v>64846</v>
      </c>
      <c r="G441" s="140">
        <v>0</v>
      </c>
      <c r="H441" s="134"/>
      <c r="I441" s="241"/>
    </row>
    <row r="442" spans="1:9" ht="15.75" x14ac:dyDescent="0.25">
      <c r="A442" s="134"/>
      <c r="B442" s="346" t="s">
        <v>588</v>
      </c>
      <c r="C442" s="497" t="s">
        <v>523</v>
      </c>
      <c r="D442" s="288">
        <f>SUM(D437:D441)</f>
        <v>171.60000000000002</v>
      </c>
      <c r="E442" s="143">
        <f>SUM(E437:E441)</f>
        <v>226170</v>
      </c>
      <c r="F442" s="143">
        <f>SUM(F437:F441)</f>
        <v>226170</v>
      </c>
      <c r="G442" s="140"/>
      <c r="H442" s="134"/>
      <c r="I442" s="241"/>
    </row>
    <row r="443" spans="1:9" ht="15.75" x14ac:dyDescent="0.25">
      <c r="A443" s="134"/>
      <c r="B443" s="344" t="s">
        <v>519</v>
      </c>
      <c r="C443" s="497"/>
      <c r="D443" s="289">
        <f>SUM(D442:D442)</f>
        <v>171.60000000000002</v>
      </c>
      <c r="E443" s="314">
        <f>SUM(E442:E442)</f>
        <v>226170</v>
      </c>
      <c r="F443" s="314">
        <f>SUM(F442:F442)</f>
        <v>226170</v>
      </c>
      <c r="G443" s="339">
        <v>0</v>
      </c>
      <c r="H443" s="134"/>
      <c r="I443" s="241">
        <v>3</v>
      </c>
    </row>
    <row r="444" spans="1:9" ht="15.75" x14ac:dyDescent="0.25">
      <c r="A444" s="134"/>
      <c r="B444" s="344"/>
      <c r="C444" s="358"/>
      <c r="D444" s="306"/>
      <c r="E444" s="316"/>
      <c r="F444" s="316"/>
      <c r="G444" s="156"/>
      <c r="H444" s="134"/>
      <c r="I444" s="241"/>
    </row>
    <row r="445" spans="1:9" ht="15.75" x14ac:dyDescent="0.25">
      <c r="A445" s="136">
        <v>61</v>
      </c>
      <c r="B445" s="142" t="s">
        <v>316</v>
      </c>
      <c r="C445" s="494" t="s">
        <v>583</v>
      </c>
      <c r="D445" s="491"/>
      <c r="E445" s="491"/>
      <c r="F445" s="491"/>
      <c r="G445" s="491"/>
      <c r="H445" s="491"/>
      <c r="I445" s="241"/>
    </row>
    <row r="446" spans="1:9" ht="15.75" x14ac:dyDescent="0.25">
      <c r="A446" s="134">
        <v>1</v>
      </c>
      <c r="B446" s="138" t="s">
        <v>105</v>
      </c>
      <c r="C446" s="138">
        <v>1991</v>
      </c>
      <c r="D446" s="138">
        <v>47.2</v>
      </c>
      <c r="E446" s="143">
        <v>82988</v>
      </c>
      <c r="F446" s="143">
        <v>82988</v>
      </c>
      <c r="G446" s="140">
        <v>0</v>
      </c>
      <c r="H446" s="505" t="s">
        <v>521</v>
      </c>
      <c r="I446" s="241"/>
    </row>
    <row r="447" spans="1:9" ht="15.75" x14ac:dyDescent="0.25">
      <c r="A447" s="134">
        <v>2</v>
      </c>
      <c r="B447" s="138" t="s">
        <v>145</v>
      </c>
      <c r="C447" s="138">
        <v>1991</v>
      </c>
      <c r="D447" s="138">
        <v>62</v>
      </c>
      <c r="E447" s="143">
        <v>109009</v>
      </c>
      <c r="F447" s="143">
        <v>109009</v>
      </c>
      <c r="G447" s="140">
        <v>0</v>
      </c>
      <c r="H447" s="491"/>
      <c r="I447" s="241"/>
    </row>
    <row r="448" spans="1:9" ht="15.75" x14ac:dyDescent="0.25">
      <c r="A448" s="134"/>
      <c r="B448" s="346" t="s">
        <v>588</v>
      </c>
      <c r="C448" s="497" t="s">
        <v>525</v>
      </c>
      <c r="D448" s="288">
        <f>SUM(D446:D447)</f>
        <v>109.2</v>
      </c>
      <c r="E448" s="139">
        <f>SUM(E446:E447)</f>
        <v>191997</v>
      </c>
      <c r="F448" s="139">
        <f>SUM(F446:F447)</f>
        <v>191997</v>
      </c>
      <c r="G448" s="140">
        <v>0</v>
      </c>
      <c r="H448" s="491"/>
      <c r="I448" s="241"/>
    </row>
    <row r="449" spans="1:9" ht="15.75" x14ac:dyDescent="0.25">
      <c r="A449" s="134"/>
      <c r="B449" s="344" t="s">
        <v>519</v>
      </c>
      <c r="C449" s="497"/>
      <c r="D449" s="289">
        <f>SUM(D448:D448)</f>
        <v>109.2</v>
      </c>
      <c r="E449" s="314">
        <f>SUM(E448:E448)</f>
        <v>191997</v>
      </c>
      <c r="F449" s="314">
        <f>SUM(F448:F448)</f>
        <v>191997</v>
      </c>
      <c r="G449" s="339">
        <v>0</v>
      </c>
      <c r="H449" s="134"/>
      <c r="I449" s="241">
        <v>2</v>
      </c>
    </row>
    <row r="450" spans="1:9" ht="15.75" x14ac:dyDescent="0.25">
      <c r="A450" s="134"/>
      <c r="B450" s="344"/>
      <c r="C450" s="358"/>
      <c r="D450" s="306"/>
      <c r="E450" s="316"/>
      <c r="F450" s="316"/>
      <c r="G450" s="339"/>
      <c r="H450" s="134"/>
      <c r="I450" s="241"/>
    </row>
    <row r="451" spans="1:9" ht="15.75" x14ac:dyDescent="0.25">
      <c r="A451" s="136">
        <v>62</v>
      </c>
      <c r="B451" s="142" t="s">
        <v>317</v>
      </c>
      <c r="C451" s="494" t="s">
        <v>531</v>
      </c>
      <c r="D451" s="491"/>
      <c r="E451" s="491"/>
      <c r="F451" s="491"/>
      <c r="G451" s="491"/>
      <c r="H451" s="491"/>
      <c r="I451" s="241"/>
    </row>
    <row r="452" spans="1:9" ht="15.75" x14ac:dyDescent="0.25">
      <c r="A452" s="134">
        <v>1</v>
      </c>
      <c r="B452" s="138" t="s">
        <v>87</v>
      </c>
      <c r="C452" s="138">
        <v>1958</v>
      </c>
      <c r="D452" s="138">
        <v>49</v>
      </c>
      <c r="E452" s="143">
        <v>61999</v>
      </c>
      <c r="F452" s="141">
        <v>38302</v>
      </c>
      <c r="G452" s="140">
        <f>SUM(E452-F452)</f>
        <v>23697</v>
      </c>
      <c r="H452" s="510" t="s">
        <v>589</v>
      </c>
      <c r="I452" s="241"/>
    </row>
    <row r="453" spans="1:9" ht="15.75" x14ac:dyDescent="0.25">
      <c r="A453" s="134"/>
      <c r="B453" s="346" t="s">
        <v>522</v>
      </c>
      <c r="C453" s="213" t="s">
        <v>97</v>
      </c>
      <c r="D453" s="138">
        <f t="shared" ref="D453:G454" si="19">SUM(D452:D452)</f>
        <v>49</v>
      </c>
      <c r="E453" s="143">
        <f t="shared" si="19"/>
        <v>61999</v>
      </c>
      <c r="F453" s="141">
        <f t="shared" si="19"/>
        <v>38302</v>
      </c>
      <c r="G453" s="140">
        <f t="shared" si="19"/>
        <v>23697</v>
      </c>
      <c r="H453" s="510"/>
      <c r="I453" s="241"/>
    </row>
    <row r="454" spans="1:9" ht="15.75" x14ac:dyDescent="0.25">
      <c r="A454" s="134"/>
      <c r="B454" s="344" t="s">
        <v>519</v>
      </c>
      <c r="C454" s="134"/>
      <c r="D454" s="289">
        <f t="shared" si="19"/>
        <v>49</v>
      </c>
      <c r="E454" s="314">
        <f t="shared" si="19"/>
        <v>61999</v>
      </c>
      <c r="F454" s="290">
        <f t="shared" si="19"/>
        <v>38302</v>
      </c>
      <c r="G454" s="291">
        <f t="shared" si="19"/>
        <v>23697</v>
      </c>
      <c r="H454" s="151"/>
      <c r="I454" s="241">
        <v>1</v>
      </c>
    </row>
    <row r="455" spans="1:9" ht="15.75" x14ac:dyDescent="0.25">
      <c r="A455" s="134"/>
      <c r="B455" s="344"/>
      <c r="C455" s="153"/>
      <c r="D455" s="306"/>
      <c r="E455" s="316"/>
      <c r="F455" s="308"/>
      <c r="G455" s="156"/>
      <c r="H455" s="151"/>
      <c r="I455" s="241"/>
    </row>
    <row r="456" spans="1:9" ht="15.75" x14ac:dyDescent="0.25">
      <c r="A456" s="136">
        <v>63</v>
      </c>
      <c r="B456" s="142" t="s">
        <v>318</v>
      </c>
      <c r="C456" s="494" t="s">
        <v>531</v>
      </c>
      <c r="D456" s="491"/>
      <c r="E456" s="491"/>
      <c r="F456" s="491"/>
      <c r="G456" s="491"/>
      <c r="H456" s="491"/>
      <c r="I456" s="241"/>
    </row>
    <row r="457" spans="1:9" ht="15.75" x14ac:dyDescent="0.25">
      <c r="A457" s="134">
        <v>1</v>
      </c>
      <c r="B457" s="138" t="s">
        <v>109</v>
      </c>
      <c r="C457" s="138">
        <v>1958</v>
      </c>
      <c r="D457" s="138">
        <v>47.6</v>
      </c>
      <c r="E457" s="143">
        <v>56831</v>
      </c>
      <c r="F457" s="141">
        <v>38003</v>
      </c>
      <c r="G457" s="140">
        <f>SUM(E457-F457)</f>
        <v>18828</v>
      </c>
      <c r="H457" s="510" t="s">
        <v>521</v>
      </c>
      <c r="I457" s="241"/>
    </row>
    <row r="458" spans="1:9" ht="15.75" x14ac:dyDescent="0.25">
      <c r="A458" s="134">
        <v>2</v>
      </c>
      <c r="B458" s="138" t="s">
        <v>93</v>
      </c>
      <c r="C458" s="138">
        <v>1958</v>
      </c>
      <c r="D458" s="138">
        <v>49.1</v>
      </c>
      <c r="E458" s="143">
        <v>58622</v>
      </c>
      <c r="F458" s="141">
        <v>39201</v>
      </c>
      <c r="G458" s="140">
        <f>SUM(E458-F458)</f>
        <v>19421</v>
      </c>
      <c r="H458" s="510"/>
      <c r="I458" s="241"/>
    </row>
    <row r="459" spans="1:9" ht="15.75" x14ac:dyDescent="0.25">
      <c r="A459" s="134"/>
      <c r="B459" s="138"/>
      <c r="C459" s="138"/>
      <c r="D459" s="138"/>
      <c r="E459" s="143"/>
      <c r="F459" s="141"/>
      <c r="G459" s="140"/>
      <c r="H459" s="510"/>
      <c r="I459" s="241"/>
    </row>
    <row r="460" spans="1:9" ht="15.75" x14ac:dyDescent="0.25">
      <c r="A460" s="134"/>
      <c r="B460" s="346" t="s">
        <v>522</v>
      </c>
      <c r="C460" s="497" t="s">
        <v>525</v>
      </c>
      <c r="D460" s="288">
        <f>SUM(D457:D459)</f>
        <v>96.7</v>
      </c>
      <c r="E460" s="139">
        <f>SUM(E457:E459)</f>
        <v>115453</v>
      </c>
      <c r="F460" s="141">
        <f>SUM(F457:F459)</f>
        <v>77204</v>
      </c>
      <c r="G460" s="140">
        <f>SUM(G457:G459)</f>
        <v>38249</v>
      </c>
      <c r="H460" s="510"/>
      <c r="I460" s="241"/>
    </row>
    <row r="461" spans="1:9" ht="15.75" x14ac:dyDescent="0.25">
      <c r="A461" s="134"/>
      <c r="B461" s="344" t="s">
        <v>519</v>
      </c>
      <c r="C461" s="497"/>
      <c r="D461" s="289">
        <f>SUM(D460:D460)</f>
        <v>96.7</v>
      </c>
      <c r="E461" s="314">
        <f>SUM(E460:E460)</f>
        <v>115453</v>
      </c>
      <c r="F461" s="290">
        <f>SUM(F460:F460)</f>
        <v>77204</v>
      </c>
      <c r="G461" s="291">
        <f>SUM(G460:G460)</f>
        <v>38249</v>
      </c>
      <c r="H461" s="151"/>
      <c r="I461" s="241">
        <v>2</v>
      </c>
    </row>
    <row r="462" spans="1:9" ht="15.75" x14ac:dyDescent="0.25">
      <c r="A462" s="134"/>
      <c r="B462" s="344"/>
      <c r="C462" s="358"/>
      <c r="D462" s="306"/>
      <c r="E462" s="316"/>
      <c r="F462" s="308"/>
      <c r="G462" s="156"/>
      <c r="H462" s="176"/>
      <c r="I462" s="241"/>
    </row>
    <row r="463" spans="1:9" ht="15.75" x14ac:dyDescent="0.25">
      <c r="A463" s="136">
        <v>64</v>
      </c>
      <c r="B463" s="142" t="s">
        <v>319</v>
      </c>
      <c r="C463" s="494" t="s">
        <v>531</v>
      </c>
      <c r="D463" s="491"/>
      <c r="E463" s="491"/>
      <c r="F463" s="491"/>
      <c r="G463" s="491"/>
      <c r="H463" s="491"/>
      <c r="I463" s="241"/>
    </row>
    <row r="464" spans="1:9" ht="15.75" x14ac:dyDescent="0.25">
      <c r="A464" s="153"/>
      <c r="B464" s="191"/>
      <c r="C464" s="138">
        <v>1986</v>
      </c>
      <c r="D464" s="138"/>
      <c r="E464" s="143"/>
      <c r="F464" s="141"/>
      <c r="G464" s="140"/>
      <c r="H464" s="505" t="s">
        <v>521</v>
      </c>
      <c r="I464" s="241"/>
    </row>
    <row r="465" spans="1:9" ht="15.75" x14ac:dyDescent="0.25">
      <c r="A465" s="153"/>
      <c r="B465" s="191"/>
      <c r="C465" s="138">
        <v>1986</v>
      </c>
      <c r="D465" s="138"/>
      <c r="E465" s="143"/>
      <c r="F465" s="141"/>
      <c r="G465" s="140"/>
      <c r="H465" s="505"/>
      <c r="I465" s="241"/>
    </row>
    <row r="466" spans="1:9" ht="15.75" x14ac:dyDescent="0.25">
      <c r="A466" s="134">
        <v>1</v>
      </c>
      <c r="B466" s="138" t="s">
        <v>145</v>
      </c>
      <c r="C466" s="138">
        <v>1986</v>
      </c>
      <c r="D466" s="138">
        <v>62.5</v>
      </c>
      <c r="E466" s="143">
        <v>135621</v>
      </c>
      <c r="F466" s="141">
        <v>71879</v>
      </c>
      <c r="G466" s="140">
        <f t="shared" ref="G466:G471" si="20">SUM(E466-F466)</f>
        <v>63742</v>
      </c>
      <c r="H466" s="505"/>
      <c r="I466" s="241"/>
    </row>
    <row r="467" spans="1:9" ht="15.75" x14ac:dyDescent="0.25">
      <c r="A467" s="134">
        <v>2</v>
      </c>
      <c r="B467" s="138" t="s">
        <v>90</v>
      </c>
      <c r="C467" s="138">
        <v>1986</v>
      </c>
      <c r="D467" s="138">
        <v>54.2</v>
      </c>
      <c r="E467" s="143">
        <v>117610</v>
      </c>
      <c r="F467" s="141">
        <v>62333</v>
      </c>
      <c r="G467" s="140">
        <f t="shared" si="20"/>
        <v>55277</v>
      </c>
      <c r="H467" s="505"/>
      <c r="I467" s="241"/>
    </row>
    <row r="468" spans="1:9" ht="15.75" x14ac:dyDescent="0.25">
      <c r="A468" s="134">
        <v>3</v>
      </c>
      <c r="B468" s="138" t="s">
        <v>74</v>
      </c>
      <c r="C468" s="138">
        <v>1986</v>
      </c>
      <c r="D468" s="138">
        <v>55.1</v>
      </c>
      <c r="E468" s="143">
        <v>119563</v>
      </c>
      <c r="F468" s="141">
        <v>63368</v>
      </c>
      <c r="G468" s="140">
        <f t="shared" si="20"/>
        <v>56195</v>
      </c>
      <c r="H468" s="134"/>
      <c r="I468" s="241"/>
    </row>
    <row r="469" spans="1:9" ht="15.75" x14ac:dyDescent="0.25">
      <c r="A469" s="134">
        <v>4</v>
      </c>
      <c r="B469" s="138" t="s">
        <v>75</v>
      </c>
      <c r="C469" s="138">
        <v>1986</v>
      </c>
      <c r="D469" s="138">
        <v>66</v>
      </c>
      <c r="E469" s="143">
        <v>143217</v>
      </c>
      <c r="F469" s="141">
        <v>75903</v>
      </c>
      <c r="G469" s="140">
        <f t="shared" si="20"/>
        <v>67314</v>
      </c>
      <c r="H469" s="134"/>
      <c r="I469" s="241"/>
    </row>
    <row r="470" spans="1:9" ht="15.75" x14ac:dyDescent="0.25">
      <c r="A470" s="134"/>
      <c r="B470" s="288" t="s">
        <v>522</v>
      </c>
      <c r="C470" s="497" t="s">
        <v>551</v>
      </c>
      <c r="D470" s="288">
        <f>SUM(D464:D469)</f>
        <v>237.8</v>
      </c>
      <c r="E470" s="143">
        <f>SUM(E464:E469)</f>
        <v>516011</v>
      </c>
      <c r="F470" s="141">
        <f>SUM(F464:F469)</f>
        <v>273483</v>
      </c>
      <c r="G470" s="140">
        <f t="shared" si="20"/>
        <v>242528</v>
      </c>
      <c r="H470" s="134"/>
      <c r="I470" s="241"/>
    </row>
    <row r="471" spans="1:9" ht="15.75" x14ac:dyDescent="0.25">
      <c r="A471" s="134"/>
      <c r="B471" s="137" t="s">
        <v>519</v>
      </c>
      <c r="C471" s="497"/>
      <c r="D471" s="289">
        <f>SUM(D470:D470)</f>
        <v>237.8</v>
      </c>
      <c r="E471" s="305">
        <f>SUM(E470:E470)</f>
        <v>516011</v>
      </c>
      <c r="F471" s="290">
        <f>SUM(F470:F470)</f>
        <v>273483</v>
      </c>
      <c r="G471" s="291">
        <f t="shared" si="20"/>
        <v>242528</v>
      </c>
      <c r="H471" s="134"/>
      <c r="I471" s="241">
        <v>4</v>
      </c>
    </row>
    <row r="472" spans="1:9" ht="15.75" x14ac:dyDescent="0.25">
      <c r="A472" s="134"/>
      <c r="B472" s="137"/>
      <c r="C472" s="358"/>
      <c r="D472" s="306"/>
      <c r="E472" s="307"/>
      <c r="F472" s="308"/>
      <c r="G472" s="156"/>
      <c r="H472" s="134"/>
      <c r="I472" s="241"/>
    </row>
    <row r="473" spans="1:9" ht="15.75" x14ac:dyDescent="0.25">
      <c r="A473" s="136">
        <v>65</v>
      </c>
      <c r="B473" s="142" t="s">
        <v>320</v>
      </c>
      <c r="C473" s="494" t="s">
        <v>542</v>
      </c>
      <c r="D473" s="491"/>
      <c r="E473" s="491"/>
      <c r="F473" s="491"/>
      <c r="G473" s="491"/>
      <c r="H473" s="491"/>
      <c r="I473" s="241"/>
    </row>
    <row r="474" spans="1:9" ht="51.75" x14ac:dyDescent="0.25">
      <c r="A474" s="134"/>
      <c r="B474" s="138" t="s">
        <v>321</v>
      </c>
      <c r="C474" s="138">
        <v>1972</v>
      </c>
      <c r="D474" s="144">
        <v>80.2</v>
      </c>
      <c r="E474" s="140">
        <v>111842</v>
      </c>
      <c r="F474" s="140">
        <v>53473</v>
      </c>
      <c r="G474" s="140">
        <v>58369</v>
      </c>
      <c r="H474" s="312" t="s">
        <v>568</v>
      </c>
      <c r="I474" s="247"/>
    </row>
    <row r="475" spans="1:9" ht="15.75" x14ac:dyDescent="0.25">
      <c r="A475" s="134"/>
      <c r="B475" s="137" t="s">
        <v>498</v>
      </c>
      <c r="C475" s="135" t="s">
        <v>97</v>
      </c>
      <c r="D475" s="292">
        <v>80.2</v>
      </c>
      <c r="E475" s="291">
        <v>111842</v>
      </c>
      <c r="F475" s="291">
        <v>53473</v>
      </c>
      <c r="G475" s="291">
        <v>58369</v>
      </c>
      <c r="H475" s="134"/>
      <c r="I475" s="241">
        <v>1</v>
      </c>
    </row>
    <row r="476" spans="1:9" ht="15.75" x14ac:dyDescent="0.25">
      <c r="A476" s="134"/>
      <c r="B476" s="137"/>
      <c r="C476" s="361"/>
      <c r="D476" s="146"/>
      <c r="E476" s="156"/>
      <c r="F476" s="156"/>
      <c r="G476" s="156"/>
      <c r="H476" s="134"/>
      <c r="I476" s="241"/>
    </row>
    <row r="477" spans="1:9" ht="15.75" x14ac:dyDescent="0.25">
      <c r="A477" s="136">
        <v>66</v>
      </c>
      <c r="B477" s="142" t="s">
        <v>322</v>
      </c>
      <c r="C477" s="494" t="s">
        <v>542</v>
      </c>
      <c r="D477" s="491"/>
      <c r="E477" s="491"/>
      <c r="F477" s="491"/>
      <c r="G477" s="491"/>
      <c r="H477" s="491"/>
      <c r="I477" s="241"/>
    </row>
    <row r="478" spans="1:9" ht="15.75" x14ac:dyDescent="0.25">
      <c r="A478" s="134">
        <v>1</v>
      </c>
      <c r="B478" s="324" t="s">
        <v>590</v>
      </c>
      <c r="C478" s="324">
        <v>1956</v>
      </c>
      <c r="D478" s="324"/>
      <c r="E478" s="325"/>
      <c r="F478" s="326"/>
      <c r="G478" s="327"/>
      <c r="H478" s="323" t="s">
        <v>568</v>
      </c>
      <c r="I478" s="328">
        <v>0</v>
      </c>
    </row>
    <row r="479" spans="1:9" ht="15.75" x14ac:dyDescent="0.25">
      <c r="A479" s="134"/>
      <c r="B479" s="138"/>
      <c r="C479" s="191"/>
      <c r="D479" s="191"/>
      <c r="E479" s="177"/>
      <c r="F479" s="178"/>
      <c r="G479" s="157"/>
      <c r="H479" s="134"/>
      <c r="I479" s="241"/>
    </row>
    <row r="480" spans="1:9" ht="51.75" x14ac:dyDescent="0.25">
      <c r="A480" s="136">
        <v>67</v>
      </c>
      <c r="B480" s="142" t="s">
        <v>323</v>
      </c>
      <c r="C480" s="134"/>
      <c r="D480" s="144">
        <v>116.4</v>
      </c>
      <c r="E480" s="140">
        <v>296787</v>
      </c>
      <c r="F480" s="141">
        <v>72318</v>
      </c>
      <c r="G480" s="140">
        <f>SUM(E480-F480)</f>
        <v>224469</v>
      </c>
      <c r="H480" s="312" t="s">
        <v>568</v>
      </c>
      <c r="I480" s="241"/>
    </row>
    <row r="481" spans="1:9" ht="15.75" x14ac:dyDescent="0.25">
      <c r="A481" s="134"/>
      <c r="B481" s="137" t="s">
        <v>498</v>
      </c>
      <c r="C481" s="135" t="s">
        <v>97</v>
      </c>
      <c r="D481" s="292">
        <v>116.4</v>
      </c>
      <c r="E481" s="291">
        <v>296787</v>
      </c>
      <c r="F481" s="290">
        <v>72318</v>
      </c>
      <c r="G481" s="291">
        <v>224469</v>
      </c>
      <c r="H481" s="151"/>
      <c r="I481" s="241">
        <v>1</v>
      </c>
    </row>
    <row r="482" spans="1:9" ht="15.75" x14ac:dyDescent="0.25">
      <c r="A482" s="134"/>
      <c r="B482" s="137"/>
      <c r="C482" s="361"/>
      <c r="D482" s="146"/>
      <c r="E482" s="156"/>
      <c r="F482" s="308"/>
      <c r="G482" s="156"/>
      <c r="H482" s="151"/>
      <c r="I482" s="241"/>
    </row>
    <row r="483" spans="1:9" ht="15.75" x14ac:dyDescent="0.25">
      <c r="A483" s="136">
        <v>68</v>
      </c>
      <c r="B483" s="142" t="s">
        <v>324</v>
      </c>
      <c r="C483" s="494" t="s">
        <v>542</v>
      </c>
      <c r="D483" s="509"/>
      <c r="E483" s="509"/>
      <c r="F483" s="509"/>
      <c r="G483" s="509"/>
      <c r="H483" s="509"/>
      <c r="I483" s="241"/>
    </row>
    <row r="484" spans="1:9" ht="51.75" x14ac:dyDescent="0.25">
      <c r="A484" s="134"/>
      <c r="B484" s="367" t="s">
        <v>325</v>
      </c>
      <c r="C484" s="144">
        <v>1991</v>
      </c>
      <c r="D484" s="144">
        <v>105.5</v>
      </c>
      <c r="E484" s="140">
        <v>188086</v>
      </c>
      <c r="F484" s="141">
        <v>53667</v>
      </c>
      <c r="G484" s="140">
        <v>134419</v>
      </c>
      <c r="H484" s="312" t="s">
        <v>568</v>
      </c>
      <c r="I484" s="241"/>
    </row>
    <row r="485" spans="1:9" ht="15.75" x14ac:dyDescent="0.25">
      <c r="A485" s="134"/>
      <c r="B485" s="368" t="s">
        <v>11</v>
      </c>
      <c r="C485" s="135" t="s">
        <v>97</v>
      </c>
      <c r="D485" s="292">
        <v>105.5</v>
      </c>
      <c r="E485" s="291">
        <v>188086</v>
      </c>
      <c r="F485" s="290">
        <v>53667</v>
      </c>
      <c r="G485" s="291">
        <v>134419</v>
      </c>
      <c r="H485" s="134"/>
      <c r="I485" s="241">
        <v>1</v>
      </c>
    </row>
    <row r="486" spans="1:9" ht="15.75" x14ac:dyDescent="0.25">
      <c r="A486" s="145"/>
      <c r="B486" s="146"/>
      <c r="C486" s="345"/>
      <c r="D486" s="369"/>
      <c r="E486" s="369"/>
      <c r="F486" s="369"/>
      <c r="G486" s="369"/>
      <c r="H486" s="369"/>
      <c r="I486" s="340"/>
    </row>
    <row r="487" spans="1:9" ht="15.75" x14ac:dyDescent="0.25">
      <c r="A487" s="136">
        <v>69</v>
      </c>
      <c r="B487" s="142" t="s">
        <v>326</v>
      </c>
      <c r="C487" s="494" t="s">
        <v>576</v>
      </c>
      <c r="D487" s="491"/>
      <c r="E487" s="491"/>
      <c r="F487" s="491"/>
      <c r="G487" s="491"/>
      <c r="H487" s="491"/>
      <c r="I487" s="241"/>
    </row>
    <row r="488" spans="1:9" ht="39" x14ac:dyDescent="0.25">
      <c r="A488" s="134">
        <v>1</v>
      </c>
      <c r="B488" s="288">
        <v>1</v>
      </c>
      <c r="C488" s="144">
        <v>1994</v>
      </c>
      <c r="D488" s="144">
        <v>69.7</v>
      </c>
      <c r="E488" s="140">
        <v>151273</v>
      </c>
      <c r="F488" s="141">
        <v>1059</v>
      </c>
      <c r="G488" s="140">
        <f>SUM(E488-F488)</f>
        <v>150214</v>
      </c>
      <c r="H488" s="312" t="s">
        <v>591</v>
      </c>
      <c r="I488" s="241"/>
    </row>
    <row r="489" spans="1:9" ht="26.25" x14ac:dyDescent="0.25">
      <c r="A489" s="134">
        <v>2</v>
      </c>
      <c r="B489" s="288">
        <v>2</v>
      </c>
      <c r="C489" s="144">
        <v>1994</v>
      </c>
      <c r="D489" s="144">
        <v>34.9</v>
      </c>
      <c r="E489" s="140">
        <v>85327</v>
      </c>
      <c r="F489" s="141">
        <v>597</v>
      </c>
      <c r="G489" s="140">
        <f t="shared" ref="G489:G506" si="21">SUM(E489-F489)</f>
        <v>84730</v>
      </c>
      <c r="H489" s="312" t="s">
        <v>592</v>
      </c>
      <c r="I489" s="241"/>
    </row>
    <row r="490" spans="1:9" ht="39" x14ac:dyDescent="0.25">
      <c r="A490" s="134">
        <v>3</v>
      </c>
      <c r="B490" s="288">
        <v>14</v>
      </c>
      <c r="C490" s="144">
        <v>1994</v>
      </c>
      <c r="D490" s="144">
        <v>34.9</v>
      </c>
      <c r="E490" s="140">
        <v>85327</v>
      </c>
      <c r="F490" s="141">
        <v>597</v>
      </c>
      <c r="G490" s="140">
        <f t="shared" si="21"/>
        <v>84730</v>
      </c>
      <c r="H490" s="312" t="s">
        <v>593</v>
      </c>
      <c r="I490" s="241"/>
    </row>
    <row r="491" spans="1:9" ht="15.75" x14ac:dyDescent="0.25">
      <c r="A491" s="134">
        <v>4</v>
      </c>
      <c r="B491" s="288">
        <v>22</v>
      </c>
      <c r="C491" s="144">
        <v>1994</v>
      </c>
      <c r="D491" s="144">
        <v>52.4</v>
      </c>
      <c r="E491" s="140">
        <v>108758</v>
      </c>
      <c r="F491" s="141">
        <v>761</v>
      </c>
      <c r="G491" s="140">
        <f t="shared" si="21"/>
        <v>107997</v>
      </c>
      <c r="H491" s="134"/>
      <c r="I491" s="241"/>
    </row>
    <row r="492" spans="1:9" ht="15.75" x14ac:dyDescent="0.25">
      <c r="A492" s="134">
        <v>5</v>
      </c>
      <c r="B492" s="288">
        <v>25</v>
      </c>
      <c r="C492" s="144">
        <v>1994</v>
      </c>
      <c r="D492" s="144">
        <v>52.4</v>
      </c>
      <c r="E492" s="140">
        <v>108758</v>
      </c>
      <c r="F492" s="141">
        <v>761</v>
      </c>
      <c r="G492" s="140">
        <f t="shared" si="21"/>
        <v>107997</v>
      </c>
      <c r="H492" s="134"/>
      <c r="I492" s="241"/>
    </row>
    <row r="493" spans="1:9" ht="15.75" x14ac:dyDescent="0.25">
      <c r="A493" s="134">
        <v>6</v>
      </c>
      <c r="B493" s="288">
        <v>27</v>
      </c>
      <c r="C493" s="144">
        <v>1994</v>
      </c>
      <c r="D493" s="144">
        <v>52.4</v>
      </c>
      <c r="E493" s="140">
        <v>108898</v>
      </c>
      <c r="F493" s="141">
        <v>762</v>
      </c>
      <c r="G493" s="140">
        <f t="shared" si="21"/>
        <v>108136</v>
      </c>
      <c r="H493" s="134"/>
      <c r="I493" s="241"/>
    </row>
    <row r="494" spans="1:9" ht="15.75" x14ac:dyDescent="0.25">
      <c r="A494" s="134">
        <v>7</v>
      </c>
      <c r="B494" s="288">
        <v>30</v>
      </c>
      <c r="C494" s="144">
        <v>1994</v>
      </c>
      <c r="D494" s="144">
        <v>52.4</v>
      </c>
      <c r="E494" s="140">
        <v>108898</v>
      </c>
      <c r="F494" s="141">
        <v>762</v>
      </c>
      <c r="G494" s="140">
        <f t="shared" si="21"/>
        <v>108136</v>
      </c>
      <c r="H494" s="134"/>
      <c r="I494" s="241"/>
    </row>
    <row r="495" spans="1:9" ht="15.75" x14ac:dyDescent="0.25">
      <c r="A495" s="134">
        <v>8</v>
      </c>
      <c r="B495" s="288">
        <v>45</v>
      </c>
      <c r="C495" s="144">
        <v>1994</v>
      </c>
      <c r="D495" s="144">
        <v>69.599999999999994</v>
      </c>
      <c r="E495" s="140">
        <v>152006</v>
      </c>
      <c r="F495" s="141">
        <v>1064</v>
      </c>
      <c r="G495" s="140">
        <f t="shared" si="21"/>
        <v>150942</v>
      </c>
      <c r="H495" s="134"/>
      <c r="I495" s="241"/>
    </row>
    <row r="496" spans="1:9" ht="15.75" x14ac:dyDescent="0.25">
      <c r="A496" s="134">
        <v>9</v>
      </c>
      <c r="B496" s="288">
        <v>47</v>
      </c>
      <c r="C496" s="144">
        <v>1994</v>
      </c>
      <c r="D496" s="144">
        <v>34.9</v>
      </c>
      <c r="E496" s="140">
        <v>79286</v>
      </c>
      <c r="F496" s="141">
        <v>555</v>
      </c>
      <c r="G496" s="140">
        <f t="shared" si="21"/>
        <v>78731</v>
      </c>
      <c r="H496" s="134"/>
      <c r="I496" s="241"/>
    </row>
    <row r="497" spans="1:9" ht="15.75" x14ac:dyDescent="0.25">
      <c r="A497" s="134">
        <v>10</v>
      </c>
      <c r="B497" s="288">
        <v>51</v>
      </c>
      <c r="C497" s="144">
        <v>1994</v>
      </c>
      <c r="D497" s="144">
        <v>52.4</v>
      </c>
      <c r="E497" s="140">
        <v>108898</v>
      </c>
      <c r="F497" s="141">
        <v>762</v>
      </c>
      <c r="G497" s="140">
        <f t="shared" si="21"/>
        <v>108136</v>
      </c>
      <c r="H497" s="134"/>
      <c r="I497" s="241"/>
    </row>
    <row r="498" spans="1:9" ht="15.75" x14ac:dyDescent="0.25">
      <c r="A498" s="134">
        <v>11</v>
      </c>
      <c r="B498" s="288">
        <v>55</v>
      </c>
      <c r="C498" s="144">
        <v>1994</v>
      </c>
      <c r="D498" s="144">
        <v>69.7</v>
      </c>
      <c r="E498" s="140">
        <v>151273</v>
      </c>
      <c r="F498" s="141">
        <v>1059</v>
      </c>
      <c r="G498" s="140">
        <f t="shared" si="21"/>
        <v>150214</v>
      </c>
      <c r="H498" s="134"/>
      <c r="I498" s="241"/>
    </row>
    <row r="499" spans="1:9" ht="15.75" x14ac:dyDescent="0.25">
      <c r="A499" s="134">
        <v>12</v>
      </c>
      <c r="B499" s="288">
        <v>57</v>
      </c>
      <c r="C499" s="144">
        <v>1994</v>
      </c>
      <c r="D499" s="144">
        <v>52.4</v>
      </c>
      <c r="E499" s="140">
        <v>108898</v>
      </c>
      <c r="F499" s="141">
        <v>762</v>
      </c>
      <c r="G499" s="140">
        <f t="shared" si="21"/>
        <v>108136</v>
      </c>
      <c r="H499" s="134"/>
      <c r="I499" s="241"/>
    </row>
    <row r="500" spans="1:9" ht="15.75" x14ac:dyDescent="0.25">
      <c r="A500" s="134">
        <v>13</v>
      </c>
      <c r="B500" s="288">
        <v>58</v>
      </c>
      <c r="C500" s="144">
        <v>1994</v>
      </c>
      <c r="D500" s="144">
        <v>69.7</v>
      </c>
      <c r="E500" s="140">
        <v>151273</v>
      </c>
      <c r="F500" s="141">
        <v>1059</v>
      </c>
      <c r="G500" s="140">
        <f t="shared" si="21"/>
        <v>150214</v>
      </c>
      <c r="H500" s="134"/>
      <c r="I500" s="241"/>
    </row>
    <row r="501" spans="1:9" ht="15.75" x14ac:dyDescent="0.25">
      <c r="A501" s="134">
        <v>14</v>
      </c>
      <c r="B501" s="288">
        <v>59</v>
      </c>
      <c r="C501" s="144">
        <v>1994</v>
      </c>
      <c r="D501" s="144">
        <v>34.9</v>
      </c>
      <c r="E501" s="140">
        <v>79286</v>
      </c>
      <c r="F501" s="141">
        <v>555</v>
      </c>
      <c r="G501" s="140">
        <f t="shared" si="21"/>
        <v>78731</v>
      </c>
      <c r="H501" s="134"/>
      <c r="I501" s="241"/>
    </row>
    <row r="502" spans="1:9" ht="15.75" x14ac:dyDescent="0.25">
      <c r="A502" s="134">
        <v>15</v>
      </c>
      <c r="B502" s="288">
        <v>60</v>
      </c>
      <c r="C502" s="144">
        <v>1994</v>
      </c>
      <c r="D502" s="144">
        <v>52.4</v>
      </c>
      <c r="E502" s="140">
        <v>108898</v>
      </c>
      <c r="F502" s="141">
        <v>762</v>
      </c>
      <c r="G502" s="140">
        <f t="shared" si="21"/>
        <v>108136</v>
      </c>
      <c r="H502" s="134"/>
      <c r="I502" s="241"/>
    </row>
    <row r="503" spans="1:9" ht="15.75" x14ac:dyDescent="0.25">
      <c r="A503" s="134">
        <v>16</v>
      </c>
      <c r="B503" s="288">
        <v>61</v>
      </c>
      <c r="C503" s="144">
        <v>1994</v>
      </c>
      <c r="D503" s="144">
        <v>82.9</v>
      </c>
      <c r="E503" s="140">
        <v>180694</v>
      </c>
      <c r="F503" s="141">
        <v>1265</v>
      </c>
      <c r="G503" s="140">
        <f t="shared" si="21"/>
        <v>179429</v>
      </c>
      <c r="H503" s="134"/>
      <c r="I503" s="241"/>
    </row>
    <row r="504" spans="1:9" ht="15.75" x14ac:dyDescent="0.25">
      <c r="A504" s="134">
        <v>17</v>
      </c>
      <c r="B504" s="288">
        <v>66</v>
      </c>
      <c r="C504" s="144">
        <v>1994</v>
      </c>
      <c r="D504" s="144">
        <v>69.2</v>
      </c>
      <c r="E504" s="140">
        <v>145058</v>
      </c>
      <c r="F504" s="141">
        <v>1015</v>
      </c>
      <c r="G504" s="140">
        <f t="shared" si="21"/>
        <v>144043</v>
      </c>
      <c r="H504" s="134"/>
      <c r="I504" s="241"/>
    </row>
    <row r="505" spans="1:9" ht="15.75" x14ac:dyDescent="0.25">
      <c r="A505" s="134">
        <v>18</v>
      </c>
      <c r="B505" s="288">
        <v>69</v>
      </c>
      <c r="C505" s="144">
        <v>1994</v>
      </c>
      <c r="D505" s="144">
        <v>82.9</v>
      </c>
      <c r="E505" s="140">
        <v>180694</v>
      </c>
      <c r="F505" s="141">
        <v>1265</v>
      </c>
      <c r="G505" s="140">
        <f t="shared" si="21"/>
        <v>179429</v>
      </c>
      <c r="H505" s="134"/>
      <c r="I505" s="241"/>
    </row>
    <row r="506" spans="1:9" ht="15.75" x14ac:dyDescent="0.25">
      <c r="A506" s="134">
        <v>19</v>
      </c>
      <c r="B506" s="288">
        <v>73</v>
      </c>
      <c r="C506" s="144">
        <v>1994</v>
      </c>
      <c r="D506" s="144">
        <v>69.599999999999994</v>
      </c>
      <c r="E506" s="140">
        <v>152007</v>
      </c>
      <c r="F506" s="141">
        <v>1064</v>
      </c>
      <c r="G506" s="140">
        <f t="shared" si="21"/>
        <v>150943</v>
      </c>
      <c r="H506" s="134"/>
      <c r="I506" s="241"/>
    </row>
    <row r="507" spans="1:9" ht="15.75" x14ac:dyDescent="0.25">
      <c r="A507" s="134"/>
      <c r="B507" s="288" t="s">
        <v>594</v>
      </c>
      <c r="C507" s="497" t="s">
        <v>595</v>
      </c>
      <c r="D507" s="144">
        <f>SUM(D488:D506)</f>
        <v>1089.6999999999998</v>
      </c>
      <c r="E507" s="140">
        <f>SUM(E488:E506)</f>
        <v>2355510</v>
      </c>
      <c r="F507" s="141">
        <f>SUM(F488:F506)</f>
        <v>16486</v>
      </c>
      <c r="G507" s="140">
        <f>SUM(E507-F507)</f>
        <v>2339024</v>
      </c>
      <c r="H507" s="151"/>
      <c r="I507" s="241"/>
    </row>
    <row r="508" spans="1:9" ht="15.75" x14ac:dyDescent="0.25">
      <c r="A508" s="134"/>
      <c r="B508" s="137" t="s">
        <v>512</v>
      </c>
      <c r="C508" s="497"/>
      <c r="D508" s="292">
        <f>SUM(D507:D507)</f>
        <v>1089.6999999999998</v>
      </c>
      <c r="E508" s="291">
        <f>SUM(E507:E507)</f>
        <v>2355510</v>
      </c>
      <c r="F508" s="290">
        <f>SUM(F507:F507)</f>
        <v>16486</v>
      </c>
      <c r="G508" s="291">
        <f>SUM(E508-F508)</f>
        <v>2339024</v>
      </c>
      <c r="H508" s="151"/>
      <c r="I508" s="241">
        <v>19</v>
      </c>
    </row>
    <row r="509" spans="1:9" ht="15.75" x14ac:dyDescent="0.25">
      <c r="A509" s="134"/>
      <c r="B509" s="137"/>
      <c r="C509" s="358"/>
      <c r="D509" s="146"/>
      <c r="E509" s="156"/>
      <c r="F509" s="308"/>
      <c r="G509" s="156"/>
      <c r="H509" s="151"/>
      <c r="I509" s="241"/>
    </row>
    <row r="510" spans="1:9" ht="15.75" x14ac:dyDescent="0.25">
      <c r="A510" s="370">
        <v>70</v>
      </c>
      <c r="B510" s="370" t="s">
        <v>327</v>
      </c>
      <c r="C510" s="507" t="s">
        <v>596</v>
      </c>
      <c r="D510" s="508"/>
      <c r="E510" s="508"/>
      <c r="F510" s="508"/>
      <c r="G510" s="508"/>
      <c r="H510" s="508"/>
      <c r="I510" s="248"/>
    </row>
    <row r="511" spans="1:9" ht="15.75" x14ac:dyDescent="0.25">
      <c r="A511" s="150"/>
      <c r="B511" s="191"/>
      <c r="C511" s="138">
        <v>1990</v>
      </c>
      <c r="D511" s="138"/>
      <c r="E511" s="143"/>
      <c r="F511" s="141"/>
      <c r="G511" s="140"/>
      <c r="H511" s="322"/>
      <c r="I511" s="241"/>
    </row>
    <row r="512" spans="1:9" ht="15.75" x14ac:dyDescent="0.25">
      <c r="A512" s="150">
        <v>1</v>
      </c>
      <c r="B512" s="138" t="s">
        <v>77</v>
      </c>
      <c r="C512" s="138">
        <v>1990</v>
      </c>
      <c r="D512" s="138">
        <v>52.1</v>
      </c>
      <c r="E512" s="143">
        <v>113679</v>
      </c>
      <c r="F512" s="141">
        <v>26373</v>
      </c>
      <c r="G512" s="140">
        <f t="shared" ref="G512:G520" si="22">SUM(E512-F512)</f>
        <v>87306</v>
      </c>
      <c r="H512" s="498" t="s">
        <v>521</v>
      </c>
      <c r="I512" s="241"/>
    </row>
    <row r="513" spans="1:9" ht="15.75" x14ac:dyDescent="0.25">
      <c r="A513" s="150">
        <v>2</v>
      </c>
      <c r="B513" s="138" t="s">
        <v>79</v>
      </c>
      <c r="C513" s="138">
        <v>1990</v>
      </c>
      <c r="D513" s="138">
        <v>51.9</v>
      </c>
      <c r="E513" s="143">
        <v>113243</v>
      </c>
      <c r="F513" s="141">
        <v>26271</v>
      </c>
      <c r="G513" s="140">
        <f t="shared" si="22"/>
        <v>86972</v>
      </c>
      <c r="H513" s="498"/>
      <c r="I513" s="241"/>
    </row>
    <row r="514" spans="1:9" ht="15.75" x14ac:dyDescent="0.25">
      <c r="A514" s="150">
        <v>3</v>
      </c>
      <c r="B514" s="138" t="s">
        <v>81</v>
      </c>
      <c r="C514" s="138">
        <v>1990</v>
      </c>
      <c r="D514" s="138">
        <v>51.9</v>
      </c>
      <c r="E514" s="143">
        <v>113243</v>
      </c>
      <c r="F514" s="141">
        <v>26271</v>
      </c>
      <c r="G514" s="140">
        <f t="shared" si="22"/>
        <v>86972</v>
      </c>
      <c r="H514" s="498"/>
      <c r="I514" s="241"/>
    </row>
    <row r="515" spans="1:9" ht="15.75" x14ac:dyDescent="0.25">
      <c r="A515" s="150">
        <v>4</v>
      </c>
      <c r="B515" s="138" t="s">
        <v>132</v>
      </c>
      <c r="C515" s="138">
        <v>1990</v>
      </c>
      <c r="D515" s="138">
        <v>51.8</v>
      </c>
      <c r="E515" s="143">
        <v>113025</v>
      </c>
      <c r="F515" s="141">
        <v>26221</v>
      </c>
      <c r="G515" s="140">
        <f t="shared" si="22"/>
        <v>86804</v>
      </c>
      <c r="H515" s="498"/>
      <c r="I515" s="241"/>
    </row>
    <row r="516" spans="1:9" ht="15.75" x14ac:dyDescent="0.25">
      <c r="A516" s="150">
        <v>5</v>
      </c>
      <c r="B516" s="138" t="s">
        <v>121</v>
      </c>
      <c r="C516" s="138">
        <v>1990</v>
      </c>
      <c r="D516" s="138">
        <v>51.4</v>
      </c>
      <c r="E516" s="143">
        <v>112152</v>
      </c>
      <c r="F516" s="141">
        <v>26018</v>
      </c>
      <c r="G516" s="140">
        <f t="shared" si="22"/>
        <v>86134</v>
      </c>
      <c r="H516" s="134"/>
      <c r="I516" s="241"/>
    </row>
    <row r="517" spans="1:9" ht="15.75" x14ac:dyDescent="0.25">
      <c r="A517" s="150">
        <v>6</v>
      </c>
      <c r="B517" s="138" t="s">
        <v>281</v>
      </c>
      <c r="C517" s="138">
        <v>1990</v>
      </c>
      <c r="D517" s="138">
        <v>72.8</v>
      </c>
      <c r="E517" s="143">
        <v>158846</v>
      </c>
      <c r="F517" s="141">
        <v>36851</v>
      </c>
      <c r="G517" s="140">
        <f t="shared" si="22"/>
        <v>121995</v>
      </c>
      <c r="H517" s="134"/>
      <c r="I517" s="241"/>
    </row>
    <row r="518" spans="1:9" ht="15.75" x14ac:dyDescent="0.25">
      <c r="A518" s="150">
        <v>7</v>
      </c>
      <c r="B518" s="138" t="s">
        <v>171</v>
      </c>
      <c r="C518" s="138">
        <v>1990</v>
      </c>
      <c r="D518" s="138">
        <v>51.7</v>
      </c>
      <c r="E518" s="143">
        <v>112807</v>
      </c>
      <c r="F518" s="141">
        <v>26170</v>
      </c>
      <c r="G518" s="140">
        <f t="shared" si="22"/>
        <v>86637</v>
      </c>
      <c r="H518" s="134"/>
      <c r="I518" s="241"/>
    </row>
    <row r="519" spans="1:9" ht="15.75" x14ac:dyDescent="0.25">
      <c r="A519" s="150">
        <v>8</v>
      </c>
      <c r="B519" s="138" t="s">
        <v>284</v>
      </c>
      <c r="C519" s="138">
        <v>1990</v>
      </c>
      <c r="D519" s="138">
        <v>55.2</v>
      </c>
      <c r="E519" s="143">
        <v>120444</v>
      </c>
      <c r="F519" s="141">
        <v>27942</v>
      </c>
      <c r="G519" s="140">
        <f t="shared" si="22"/>
        <v>92502</v>
      </c>
      <c r="H519" s="134"/>
      <c r="I519" s="241"/>
    </row>
    <row r="520" spans="1:9" ht="15.75" x14ac:dyDescent="0.25">
      <c r="A520" s="150">
        <v>9</v>
      </c>
      <c r="B520" s="138" t="s">
        <v>328</v>
      </c>
      <c r="C520" s="138">
        <v>1990</v>
      </c>
      <c r="D520" s="138">
        <v>51.6</v>
      </c>
      <c r="E520" s="143">
        <v>112589</v>
      </c>
      <c r="F520" s="141">
        <v>26120</v>
      </c>
      <c r="G520" s="140">
        <f t="shared" si="22"/>
        <v>86469</v>
      </c>
      <c r="H520" s="134"/>
      <c r="I520" s="241"/>
    </row>
    <row r="521" spans="1:9" ht="15.75" x14ac:dyDescent="0.25">
      <c r="A521" s="134"/>
      <c r="B521" s="346" t="s">
        <v>498</v>
      </c>
      <c r="C521" s="497" t="s">
        <v>597</v>
      </c>
      <c r="D521" s="288">
        <f>SUM(D511:D520)</f>
        <v>490.4</v>
      </c>
      <c r="E521" s="139">
        <f>SUM(E511:E520)</f>
        <v>1070028</v>
      </c>
      <c r="F521" s="141">
        <f>SUM(F511:F520)</f>
        <v>248237</v>
      </c>
      <c r="G521" s="140">
        <f>SUM(G511:G520)</f>
        <v>821791</v>
      </c>
      <c r="H521" s="151"/>
      <c r="I521" s="241"/>
    </row>
    <row r="522" spans="1:9" ht="15.75" x14ac:dyDescent="0.25">
      <c r="A522" s="134"/>
      <c r="B522" s="344" t="s">
        <v>519</v>
      </c>
      <c r="C522" s="497"/>
      <c r="D522" s="289">
        <f>SUM(D521:D521)</f>
        <v>490.4</v>
      </c>
      <c r="E522" s="314">
        <f>SUM(E521:E521)</f>
        <v>1070028</v>
      </c>
      <c r="F522" s="290">
        <f>SUM(F521:F521)</f>
        <v>248237</v>
      </c>
      <c r="G522" s="291">
        <f>SUM(G521:G521)</f>
        <v>821791</v>
      </c>
      <c r="H522" s="151"/>
      <c r="I522" s="241">
        <v>9</v>
      </c>
    </row>
    <row r="523" spans="1:9" ht="15.75" x14ac:dyDescent="0.25">
      <c r="A523" s="134"/>
      <c r="B523" s="344"/>
      <c r="C523" s="358"/>
      <c r="D523" s="306"/>
      <c r="E523" s="316"/>
      <c r="F523" s="308"/>
      <c r="G523" s="156"/>
      <c r="H523" s="151"/>
      <c r="I523" s="241"/>
    </row>
    <row r="524" spans="1:9" ht="15.75" x14ac:dyDescent="0.25">
      <c r="A524" s="136">
        <v>71</v>
      </c>
      <c r="B524" s="142" t="s">
        <v>329</v>
      </c>
      <c r="C524" s="494" t="s">
        <v>598</v>
      </c>
      <c r="D524" s="491"/>
      <c r="E524" s="491"/>
      <c r="F524" s="491"/>
      <c r="G524" s="491"/>
      <c r="H524" s="491"/>
      <c r="I524" s="241"/>
    </row>
    <row r="525" spans="1:9" ht="15.75" x14ac:dyDescent="0.25">
      <c r="A525" s="134">
        <v>1</v>
      </c>
      <c r="B525" s="138">
        <v>18</v>
      </c>
      <c r="C525" s="144">
        <v>1995</v>
      </c>
      <c r="D525" s="288">
        <v>53</v>
      </c>
      <c r="E525" s="139">
        <v>105594</v>
      </c>
      <c r="F525" s="141">
        <v>739</v>
      </c>
      <c r="G525" s="140">
        <f t="shared" ref="G525:G534" si="23">SUM(E525-F525)</f>
        <v>104855</v>
      </c>
      <c r="H525" s="212"/>
      <c r="I525" s="241"/>
    </row>
    <row r="526" spans="1:9" ht="15.75" x14ac:dyDescent="0.25">
      <c r="A526" s="134">
        <v>2</v>
      </c>
      <c r="B526" s="138">
        <v>23</v>
      </c>
      <c r="C526" s="144">
        <v>1995</v>
      </c>
      <c r="D526" s="288">
        <v>51.7</v>
      </c>
      <c r="E526" s="139">
        <v>100608</v>
      </c>
      <c r="F526" s="141">
        <v>704</v>
      </c>
      <c r="G526" s="140">
        <f t="shared" si="23"/>
        <v>99904</v>
      </c>
      <c r="H526" s="134"/>
      <c r="I526" s="241"/>
    </row>
    <row r="527" spans="1:9" ht="15.75" x14ac:dyDescent="0.25">
      <c r="A527" s="134">
        <v>3</v>
      </c>
      <c r="B527" s="138">
        <v>26</v>
      </c>
      <c r="C527" s="144">
        <v>1995</v>
      </c>
      <c r="D527" s="288">
        <v>51.7</v>
      </c>
      <c r="E527" s="139">
        <v>100608</v>
      </c>
      <c r="F527" s="141">
        <v>704</v>
      </c>
      <c r="G527" s="140">
        <f t="shared" si="23"/>
        <v>99904</v>
      </c>
      <c r="H527" s="134"/>
      <c r="I527" s="241"/>
    </row>
    <row r="528" spans="1:9" ht="15.75" x14ac:dyDescent="0.25">
      <c r="A528" s="134">
        <v>4</v>
      </c>
      <c r="B528" s="138">
        <v>30</v>
      </c>
      <c r="C528" s="144">
        <v>1995</v>
      </c>
      <c r="D528" s="288">
        <v>54.2</v>
      </c>
      <c r="E528" s="139">
        <v>105594</v>
      </c>
      <c r="F528" s="141">
        <v>739</v>
      </c>
      <c r="G528" s="140">
        <f t="shared" si="23"/>
        <v>104855</v>
      </c>
      <c r="H528" s="134"/>
      <c r="I528" s="241"/>
    </row>
    <row r="529" spans="1:9" ht="15.75" x14ac:dyDescent="0.25">
      <c r="A529" s="150">
        <v>5</v>
      </c>
      <c r="B529" s="138">
        <v>31</v>
      </c>
      <c r="C529" s="144">
        <v>1995</v>
      </c>
      <c r="D529" s="288">
        <v>52.5</v>
      </c>
      <c r="E529" s="139">
        <v>104585</v>
      </c>
      <c r="F529" s="141">
        <v>732</v>
      </c>
      <c r="G529" s="140">
        <f t="shared" si="23"/>
        <v>103853</v>
      </c>
      <c r="H529" s="134"/>
      <c r="I529" s="241"/>
    </row>
    <row r="530" spans="1:9" ht="15.75" x14ac:dyDescent="0.25">
      <c r="A530" s="134">
        <v>6</v>
      </c>
      <c r="B530" s="138">
        <v>39</v>
      </c>
      <c r="C530" s="144">
        <v>1995</v>
      </c>
      <c r="D530" s="288">
        <v>54.9</v>
      </c>
      <c r="E530" s="139">
        <v>105400</v>
      </c>
      <c r="F530" s="141">
        <v>738</v>
      </c>
      <c r="G530" s="140">
        <f t="shared" si="23"/>
        <v>104662</v>
      </c>
      <c r="H530" s="134"/>
      <c r="I530" s="241"/>
    </row>
    <row r="531" spans="1:9" ht="15.75" x14ac:dyDescent="0.25">
      <c r="A531" s="134">
        <v>7</v>
      </c>
      <c r="B531" s="138">
        <v>43</v>
      </c>
      <c r="C531" s="144">
        <v>1995</v>
      </c>
      <c r="D531" s="288">
        <v>53.7</v>
      </c>
      <c r="E531" s="139">
        <v>104585</v>
      </c>
      <c r="F531" s="141">
        <v>732</v>
      </c>
      <c r="G531" s="140">
        <f t="shared" si="23"/>
        <v>103853</v>
      </c>
      <c r="H531" s="134"/>
      <c r="I531" s="241"/>
    </row>
    <row r="532" spans="1:9" ht="15.75" x14ac:dyDescent="0.25">
      <c r="A532" s="134"/>
      <c r="B532" s="138"/>
      <c r="C532" s="144"/>
      <c r="D532" s="288"/>
      <c r="E532" s="139"/>
      <c r="F532" s="141"/>
      <c r="G532" s="140"/>
      <c r="H532" s="134"/>
      <c r="I532" s="241"/>
    </row>
    <row r="533" spans="1:9" ht="15.75" x14ac:dyDescent="0.25">
      <c r="A533" s="134"/>
      <c r="B533" s="346" t="s">
        <v>498</v>
      </c>
      <c r="C533" s="497" t="s">
        <v>555</v>
      </c>
      <c r="D533" s="288">
        <f>SUM(D525:D532)</f>
        <v>371.7</v>
      </c>
      <c r="E533" s="139">
        <f>SUM(E525:E532)</f>
        <v>726974</v>
      </c>
      <c r="F533" s="141">
        <f>SUM(F525:F532)</f>
        <v>5088</v>
      </c>
      <c r="G533" s="140">
        <f t="shared" si="23"/>
        <v>721886</v>
      </c>
      <c r="H533" s="151"/>
      <c r="I533" s="241"/>
    </row>
    <row r="534" spans="1:9" ht="15.75" x14ac:dyDescent="0.25">
      <c r="A534" s="134"/>
      <c r="B534" s="344" t="s">
        <v>519</v>
      </c>
      <c r="C534" s="497"/>
      <c r="D534" s="289">
        <f>SUM(D533:D533)</f>
        <v>371.7</v>
      </c>
      <c r="E534" s="314">
        <f>SUM(E533:E533)</f>
        <v>726974</v>
      </c>
      <c r="F534" s="290">
        <f>SUM(F533:F533)</f>
        <v>5088</v>
      </c>
      <c r="G534" s="291">
        <f t="shared" si="23"/>
        <v>721886</v>
      </c>
      <c r="H534" s="151"/>
      <c r="I534" s="241">
        <v>7</v>
      </c>
    </row>
    <row r="535" spans="1:9" ht="15.75" x14ac:dyDescent="0.25">
      <c r="A535" s="134"/>
      <c r="B535" s="344"/>
      <c r="C535" s="358"/>
      <c r="D535" s="306"/>
      <c r="E535" s="316"/>
      <c r="F535" s="308"/>
      <c r="G535" s="156"/>
      <c r="H535" s="151"/>
      <c r="I535" s="241"/>
    </row>
    <row r="536" spans="1:9" ht="15.75" x14ac:dyDescent="0.25">
      <c r="A536" s="136">
        <v>72</v>
      </c>
      <c r="B536" s="142" t="s">
        <v>330</v>
      </c>
      <c r="C536" s="494" t="s">
        <v>598</v>
      </c>
      <c r="D536" s="491"/>
      <c r="E536" s="491"/>
      <c r="F536" s="491"/>
      <c r="G536" s="491"/>
      <c r="H536" s="491"/>
      <c r="I536" s="241"/>
    </row>
    <row r="537" spans="1:9" ht="15.75" x14ac:dyDescent="0.25">
      <c r="A537" s="134"/>
      <c r="B537" s="191"/>
      <c r="C537" s="138">
        <v>1992</v>
      </c>
      <c r="D537" s="138"/>
      <c r="E537" s="143"/>
      <c r="F537" s="141"/>
      <c r="G537" s="140"/>
      <c r="H537" s="505" t="s">
        <v>521</v>
      </c>
      <c r="I537" s="241"/>
    </row>
    <row r="538" spans="1:9" ht="15.75" x14ac:dyDescent="0.25">
      <c r="A538" s="134">
        <v>1</v>
      </c>
      <c r="B538" s="138" t="s">
        <v>112</v>
      </c>
      <c r="C538" s="138">
        <v>1992</v>
      </c>
      <c r="D538" s="138">
        <v>76.7</v>
      </c>
      <c r="E538" s="143">
        <v>86648</v>
      </c>
      <c r="F538" s="141">
        <v>26123</v>
      </c>
      <c r="G538" s="140">
        <f t="shared" ref="G538:G546" si="24">SUM(E538-F538)</f>
        <v>60525</v>
      </c>
      <c r="H538" s="505"/>
      <c r="I538" s="241"/>
    </row>
    <row r="539" spans="1:9" ht="15.75" x14ac:dyDescent="0.25">
      <c r="A539" s="134">
        <v>2</v>
      </c>
      <c r="B539" s="138" t="s">
        <v>107</v>
      </c>
      <c r="C539" s="138">
        <v>1992</v>
      </c>
      <c r="D539" s="138">
        <v>59.1</v>
      </c>
      <c r="E539" s="143">
        <v>66765</v>
      </c>
      <c r="F539" s="141">
        <v>20129</v>
      </c>
      <c r="G539" s="140">
        <f t="shared" si="24"/>
        <v>46636</v>
      </c>
      <c r="H539" s="505"/>
      <c r="I539" s="241"/>
    </row>
    <row r="540" spans="1:9" ht="15.75" x14ac:dyDescent="0.25">
      <c r="A540" s="134">
        <v>3</v>
      </c>
      <c r="B540" s="138" t="s">
        <v>77</v>
      </c>
      <c r="C540" s="138">
        <v>1992</v>
      </c>
      <c r="D540" s="138">
        <v>85.6</v>
      </c>
      <c r="E540" s="143">
        <v>96702</v>
      </c>
      <c r="F540" s="141">
        <v>29154</v>
      </c>
      <c r="G540" s="140">
        <f t="shared" si="24"/>
        <v>67548</v>
      </c>
      <c r="H540" s="505"/>
      <c r="I540" s="241"/>
    </row>
    <row r="541" spans="1:9" ht="15.75" x14ac:dyDescent="0.25">
      <c r="A541" s="134">
        <v>4</v>
      </c>
      <c r="B541" s="138" t="s">
        <v>160</v>
      </c>
      <c r="C541" s="138">
        <v>1992</v>
      </c>
      <c r="D541" s="138">
        <v>82.5</v>
      </c>
      <c r="E541" s="143">
        <v>93200</v>
      </c>
      <c r="F541" s="141">
        <v>28098</v>
      </c>
      <c r="G541" s="140">
        <f t="shared" si="24"/>
        <v>65102</v>
      </c>
      <c r="H541" s="134"/>
      <c r="I541" s="241"/>
    </row>
    <row r="542" spans="1:9" ht="15.75" x14ac:dyDescent="0.25">
      <c r="A542" s="134">
        <v>5</v>
      </c>
      <c r="B542" s="138" t="s">
        <v>171</v>
      </c>
      <c r="C542" s="138">
        <v>1992</v>
      </c>
      <c r="D542" s="138">
        <v>59.1</v>
      </c>
      <c r="E542" s="143">
        <v>66766</v>
      </c>
      <c r="F542" s="141">
        <v>20129</v>
      </c>
      <c r="G542" s="140">
        <f t="shared" si="24"/>
        <v>46637</v>
      </c>
      <c r="H542" s="134"/>
      <c r="I542" s="241"/>
    </row>
    <row r="543" spans="1:9" ht="15.75" x14ac:dyDescent="0.25">
      <c r="A543" s="134">
        <v>6</v>
      </c>
      <c r="B543" s="138" t="s">
        <v>162</v>
      </c>
      <c r="C543" s="138">
        <v>1992</v>
      </c>
      <c r="D543" s="138">
        <v>59.1</v>
      </c>
      <c r="E543" s="143">
        <v>66765</v>
      </c>
      <c r="F543" s="141">
        <v>20129</v>
      </c>
      <c r="G543" s="140">
        <f t="shared" si="24"/>
        <v>46636</v>
      </c>
      <c r="H543" s="134"/>
      <c r="I543" s="241"/>
    </row>
    <row r="544" spans="1:9" ht="15.75" x14ac:dyDescent="0.25">
      <c r="A544" s="134">
        <v>7</v>
      </c>
      <c r="B544" s="324" t="s">
        <v>282</v>
      </c>
      <c r="C544" s="324">
        <v>1992</v>
      </c>
      <c r="D544" s="324"/>
      <c r="E544" s="325"/>
      <c r="F544" s="326"/>
      <c r="G544" s="327"/>
      <c r="H544" s="134" t="s">
        <v>534</v>
      </c>
      <c r="I544" s="241"/>
    </row>
    <row r="545" spans="1:9" ht="15.75" x14ac:dyDescent="0.25">
      <c r="A545" s="134"/>
      <c r="B545" s="346" t="s">
        <v>498</v>
      </c>
      <c r="C545" s="497" t="s">
        <v>530</v>
      </c>
      <c r="D545" s="288">
        <f>SUM(D537:D544)</f>
        <v>422.1</v>
      </c>
      <c r="E545" s="139">
        <f>SUM(E537:E544)</f>
        <v>476846</v>
      </c>
      <c r="F545" s="141">
        <f>SUM(F537:F544)</f>
        <v>143762</v>
      </c>
      <c r="G545" s="140">
        <f t="shared" si="24"/>
        <v>333084</v>
      </c>
      <c r="H545" s="151"/>
      <c r="I545" s="241"/>
    </row>
    <row r="546" spans="1:9" ht="15.75" x14ac:dyDescent="0.25">
      <c r="A546" s="134"/>
      <c r="B546" s="344" t="s">
        <v>519</v>
      </c>
      <c r="C546" s="497"/>
      <c r="D546" s="289">
        <f>SUM(D545:D545)</f>
        <v>422.1</v>
      </c>
      <c r="E546" s="314">
        <f>SUM(E545:E545)</f>
        <v>476846</v>
      </c>
      <c r="F546" s="290">
        <f>SUM(F545:F545)</f>
        <v>143762</v>
      </c>
      <c r="G546" s="291">
        <f t="shared" si="24"/>
        <v>333084</v>
      </c>
      <c r="H546" s="151"/>
      <c r="I546" s="241">
        <v>6</v>
      </c>
    </row>
    <row r="547" spans="1:9" ht="15.75" x14ac:dyDescent="0.25">
      <c r="A547" s="134"/>
      <c r="B547" s="344"/>
      <c r="C547" s="358"/>
      <c r="D547" s="306"/>
      <c r="E547" s="316"/>
      <c r="F547" s="308"/>
      <c r="G547" s="156"/>
      <c r="H547" s="151"/>
      <c r="I547" s="241"/>
    </row>
    <row r="548" spans="1:9" ht="15.75" x14ac:dyDescent="0.25">
      <c r="A548" s="136">
        <v>73</v>
      </c>
      <c r="B548" s="142" t="s">
        <v>331</v>
      </c>
      <c r="C548" s="494" t="s">
        <v>599</v>
      </c>
      <c r="D548" s="491"/>
      <c r="E548" s="491"/>
      <c r="F548" s="491"/>
      <c r="G548" s="491"/>
      <c r="H548" s="491"/>
      <c r="I548" s="241"/>
    </row>
    <row r="549" spans="1:9" ht="15.75" x14ac:dyDescent="0.25">
      <c r="A549" s="134">
        <v>1</v>
      </c>
      <c r="B549" s="138" t="s">
        <v>76</v>
      </c>
      <c r="C549" s="138">
        <v>1989</v>
      </c>
      <c r="D549" s="138">
        <v>71.5</v>
      </c>
      <c r="E549" s="143">
        <v>238238</v>
      </c>
      <c r="F549" s="141">
        <v>66605</v>
      </c>
      <c r="G549" s="140">
        <f>SUM(E549-F549)</f>
        <v>171633</v>
      </c>
      <c r="H549" s="505" t="s">
        <v>521</v>
      </c>
      <c r="I549" s="241"/>
    </row>
    <row r="550" spans="1:9" ht="15.75" x14ac:dyDescent="0.25">
      <c r="A550" s="134">
        <v>2</v>
      </c>
      <c r="B550" s="138" t="s">
        <v>78</v>
      </c>
      <c r="C550" s="138">
        <v>1989</v>
      </c>
      <c r="D550" s="138">
        <v>86.7</v>
      </c>
      <c r="E550" s="143">
        <v>288885</v>
      </c>
      <c r="F550" s="141">
        <v>80764</v>
      </c>
      <c r="G550" s="140">
        <f>SUM(E550-F550)</f>
        <v>208121</v>
      </c>
      <c r="H550" s="505"/>
      <c r="I550" s="241"/>
    </row>
    <row r="551" spans="1:9" ht="15.75" x14ac:dyDescent="0.25">
      <c r="A551" s="134">
        <v>3</v>
      </c>
      <c r="B551" s="138" t="s">
        <v>144</v>
      </c>
      <c r="C551" s="138">
        <v>1989</v>
      </c>
      <c r="D551" s="138">
        <v>71.099999999999994</v>
      </c>
      <c r="E551" s="143">
        <v>236906</v>
      </c>
      <c r="F551" s="141">
        <v>66232</v>
      </c>
      <c r="G551" s="140">
        <f>SUM(E551-F551)</f>
        <v>170674</v>
      </c>
      <c r="H551" s="506"/>
      <c r="I551" s="241"/>
    </row>
    <row r="552" spans="1:9" ht="15.75" x14ac:dyDescent="0.25">
      <c r="A552" s="134"/>
      <c r="B552" s="346" t="s">
        <v>498</v>
      </c>
      <c r="C552" s="497" t="s">
        <v>523</v>
      </c>
      <c r="D552" s="288">
        <f>SUM(D549:D551)</f>
        <v>229.29999999999998</v>
      </c>
      <c r="E552" s="139">
        <f>SUM(E549:E551)</f>
        <v>764029</v>
      </c>
      <c r="F552" s="141">
        <f>SUM(F549:F551)</f>
        <v>213601</v>
      </c>
      <c r="G552" s="140">
        <f>SUM(E552-F552)</f>
        <v>550428</v>
      </c>
      <c r="H552" s="506"/>
      <c r="I552" s="241"/>
    </row>
    <row r="553" spans="1:9" ht="15.75" x14ac:dyDescent="0.25">
      <c r="A553" s="134"/>
      <c r="B553" s="344" t="s">
        <v>519</v>
      </c>
      <c r="C553" s="497"/>
      <c r="D553" s="289">
        <f>SUM(D552:D552)</f>
        <v>229.29999999999998</v>
      </c>
      <c r="E553" s="314">
        <f>SUM(E552:E552)</f>
        <v>764029</v>
      </c>
      <c r="F553" s="290">
        <f>SUM(F552:F552)</f>
        <v>213601</v>
      </c>
      <c r="G553" s="291">
        <f>SUM(E553-F553)</f>
        <v>550428</v>
      </c>
      <c r="H553" s="506"/>
      <c r="I553" s="241">
        <v>3</v>
      </c>
    </row>
    <row r="554" spans="1:9" ht="15.75" x14ac:dyDescent="0.25">
      <c r="A554" s="134"/>
      <c r="B554" s="344"/>
      <c r="C554" s="358"/>
      <c r="D554" s="306"/>
      <c r="E554" s="316"/>
      <c r="F554" s="308"/>
      <c r="G554" s="156"/>
      <c r="H554" s="351"/>
      <c r="I554" s="241"/>
    </row>
    <row r="555" spans="1:9" ht="15.75" x14ac:dyDescent="0.25">
      <c r="A555" s="136">
        <v>74</v>
      </c>
      <c r="B555" s="142" t="s">
        <v>332</v>
      </c>
      <c r="C555" s="494" t="s">
        <v>598</v>
      </c>
      <c r="D555" s="491"/>
      <c r="E555" s="491"/>
      <c r="F555" s="491"/>
      <c r="G555" s="491"/>
      <c r="H555" s="491"/>
      <c r="I555" s="241"/>
    </row>
    <row r="556" spans="1:9" ht="15.75" x14ac:dyDescent="0.25">
      <c r="A556" s="134">
        <v>1</v>
      </c>
      <c r="B556" s="144">
        <v>8</v>
      </c>
      <c r="C556" s="134">
        <v>1994</v>
      </c>
      <c r="D556" s="288">
        <v>52.1</v>
      </c>
      <c r="E556" s="139">
        <v>107886</v>
      </c>
      <c r="F556" s="141">
        <v>755</v>
      </c>
      <c r="G556" s="140">
        <f t="shared" ref="G556:G565" si="25">SUM(E556-F556)</f>
        <v>107131</v>
      </c>
      <c r="H556" s="501" t="s">
        <v>600</v>
      </c>
      <c r="I556" s="241"/>
    </row>
    <row r="557" spans="1:9" ht="15.75" x14ac:dyDescent="0.25">
      <c r="A557" s="134"/>
      <c r="B557" s="144"/>
      <c r="C557" s="134"/>
      <c r="D557" s="288"/>
      <c r="E557" s="139"/>
      <c r="F557" s="141"/>
      <c r="G557" s="140"/>
      <c r="H557" s="502"/>
      <c r="I557" s="241"/>
    </row>
    <row r="558" spans="1:9" ht="15.75" x14ac:dyDescent="0.25">
      <c r="A558" s="134">
        <v>2</v>
      </c>
      <c r="B558" s="144">
        <v>27</v>
      </c>
      <c r="C558" s="134">
        <v>1994</v>
      </c>
      <c r="D558" s="288">
        <v>54.1</v>
      </c>
      <c r="E558" s="139">
        <v>103136</v>
      </c>
      <c r="F558" s="141">
        <v>722</v>
      </c>
      <c r="G558" s="140">
        <f t="shared" si="25"/>
        <v>102414</v>
      </c>
      <c r="H558" s="134"/>
      <c r="I558" s="241"/>
    </row>
    <row r="559" spans="1:9" ht="15.75" x14ac:dyDescent="0.25">
      <c r="A559" s="150">
        <v>3</v>
      </c>
      <c r="B559" s="144">
        <v>43</v>
      </c>
      <c r="C559" s="134">
        <v>1994</v>
      </c>
      <c r="D559" s="288">
        <v>52.9</v>
      </c>
      <c r="E559" s="139">
        <v>100081</v>
      </c>
      <c r="F559" s="141">
        <v>701</v>
      </c>
      <c r="G559" s="140">
        <f t="shared" si="25"/>
        <v>99380</v>
      </c>
      <c r="H559" s="134"/>
      <c r="I559" s="241"/>
    </row>
    <row r="560" spans="1:9" ht="15.75" x14ac:dyDescent="0.25">
      <c r="A560" s="150">
        <v>4</v>
      </c>
      <c r="B560" s="144">
        <v>45</v>
      </c>
      <c r="C560" s="134">
        <v>1994</v>
      </c>
      <c r="D560" s="288">
        <v>53.8</v>
      </c>
      <c r="E560" s="139">
        <v>103817</v>
      </c>
      <c r="F560" s="141">
        <v>727</v>
      </c>
      <c r="G560" s="140">
        <f t="shared" si="25"/>
        <v>103090</v>
      </c>
      <c r="H560" s="134"/>
      <c r="I560" s="241"/>
    </row>
    <row r="561" spans="1:9" ht="15.75" x14ac:dyDescent="0.25">
      <c r="A561" s="150">
        <v>5</v>
      </c>
      <c r="B561" s="144">
        <v>48</v>
      </c>
      <c r="C561" s="134">
        <v>1994</v>
      </c>
      <c r="D561" s="288">
        <v>52.3</v>
      </c>
      <c r="E561" s="139">
        <v>104148</v>
      </c>
      <c r="F561" s="141">
        <v>729</v>
      </c>
      <c r="G561" s="140">
        <f t="shared" si="25"/>
        <v>103419</v>
      </c>
      <c r="H561" s="134"/>
      <c r="I561" s="241"/>
    </row>
    <row r="562" spans="1:9" ht="15.75" x14ac:dyDescent="0.25">
      <c r="A562" s="150">
        <v>6</v>
      </c>
      <c r="B562" s="144">
        <v>59</v>
      </c>
      <c r="C562" s="134">
        <v>1994</v>
      </c>
      <c r="D562" s="288">
        <v>51.5</v>
      </c>
      <c r="E562" s="139">
        <v>107886</v>
      </c>
      <c r="F562" s="141">
        <v>755</v>
      </c>
      <c r="G562" s="140">
        <f t="shared" si="25"/>
        <v>107131</v>
      </c>
      <c r="H562" s="134"/>
      <c r="I562" s="241"/>
    </row>
    <row r="563" spans="1:9" ht="15.75" x14ac:dyDescent="0.25">
      <c r="A563" s="150">
        <v>7</v>
      </c>
      <c r="B563" s="144">
        <v>60</v>
      </c>
      <c r="C563" s="134">
        <v>1994</v>
      </c>
      <c r="D563" s="288">
        <v>53.5</v>
      </c>
      <c r="E563" s="139">
        <v>104148</v>
      </c>
      <c r="F563" s="141">
        <v>729</v>
      </c>
      <c r="G563" s="140">
        <f t="shared" si="25"/>
        <v>103419</v>
      </c>
      <c r="H563" s="134"/>
      <c r="I563" s="241"/>
    </row>
    <row r="564" spans="1:9" ht="15.75" x14ac:dyDescent="0.25">
      <c r="A564" s="134"/>
      <c r="B564" s="346" t="s">
        <v>498</v>
      </c>
      <c r="C564" s="497" t="s">
        <v>601</v>
      </c>
      <c r="D564" s="288">
        <f>SUM(D556:D563)</f>
        <v>370.2</v>
      </c>
      <c r="E564" s="139">
        <f>SUM(E556:E563)</f>
        <v>731102</v>
      </c>
      <c r="F564" s="141">
        <f>SUM(F556:F563)</f>
        <v>5118</v>
      </c>
      <c r="G564" s="140">
        <f t="shared" si="25"/>
        <v>725984</v>
      </c>
      <c r="H564" s="151"/>
      <c r="I564" s="241"/>
    </row>
    <row r="565" spans="1:9" ht="15.75" x14ac:dyDescent="0.25">
      <c r="A565" s="134"/>
      <c r="B565" s="344" t="s">
        <v>519</v>
      </c>
      <c r="C565" s="497"/>
      <c r="D565" s="289">
        <f>SUM(D564:D564)</f>
        <v>370.2</v>
      </c>
      <c r="E565" s="314">
        <f>SUM(E564:E564)</f>
        <v>731102</v>
      </c>
      <c r="F565" s="290">
        <f>SUM(F564:F564)</f>
        <v>5118</v>
      </c>
      <c r="G565" s="291">
        <f t="shared" si="25"/>
        <v>725984</v>
      </c>
      <c r="H565" s="151"/>
      <c r="I565" s="241">
        <v>7</v>
      </c>
    </row>
    <row r="566" spans="1:9" ht="15.75" x14ac:dyDescent="0.25">
      <c r="A566" s="134"/>
      <c r="B566" s="344"/>
      <c r="C566" s="358"/>
      <c r="D566" s="306"/>
      <c r="E566" s="316"/>
      <c r="F566" s="308"/>
      <c r="G566" s="156"/>
      <c r="H566" s="151"/>
      <c r="I566" s="241"/>
    </row>
    <row r="567" spans="1:9" ht="15.75" x14ac:dyDescent="0.25">
      <c r="A567" s="136">
        <v>75</v>
      </c>
      <c r="B567" s="142" t="s">
        <v>333</v>
      </c>
      <c r="C567" s="494" t="s">
        <v>599</v>
      </c>
      <c r="D567" s="491"/>
      <c r="E567" s="491"/>
      <c r="F567" s="491"/>
      <c r="G567" s="491"/>
      <c r="H567" s="491"/>
      <c r="I567" s="241"/>
    </row>
    <row r="568" spans="1:9" ht="31.5" x14ac:dyDescent="0.25">
      <c r="A568" s="150">
        <v>1</v>
      </c>
      <c r="B568" s="147" t="s">
        <v>602</v>
      </c>
      <c r="C568" s="138">
        <v>1990</v>
      </c>
      <c r="D568" s="138">
        <v>86.1</v>
      </c>
      <c r="E568" s="143">
        <v>222144</v>
      </c>
      <c r="F568" s="141">
        <v>88638</v>
      </c>
      <c r="G568" s="140">
        <f>SUM(E568-F568)</f>
        <v>133506</v>
      </c>
      <c r="H568" s="505" t="s">
        <v>521</v>
      </c>
      <c r="I568" s="241"/>
    </row>
    <row r="569" spans="1:9" ht="15.75" x14ac:dyDescent="0.25">
      <c r="A569" s="150">
        <v>2</v>
      </c>
      <c r="B569" s="138" t="s">
        <v>145</v>
      </c>
      <c r="C569" s="138">
        <v>1990</v>
      </c>
      <c r="D569" s="138">
        <v>69.8</v>
      </c>
      <c r="E569" s="143">
        <v>180089</v>
      </c>
      <c r="F569" s="141">
        <v>71858</v>
      </c>
      <c r="G569" s="140">
        <f t="shared" ref="G569:G578" si="26">SUM(E569-F569)</f>
        <v>108231</v>
      </c>
      <c r="H569" s="505"/>
      <c r="I569" s="241"/>
    </row>
    <row r="570" spans="1:9" ht="15.75" x14ac:dyDescent="0.25">
      <c r="A570" s="150">
        <v>3</v>
      </c>
      <c r="B570" s="138" t="s">
        <v>109</v>
      </c>
      <c r="C570" s="138">
        <v>1990</v>
      </c>
      <c r="D570" s="138">
        <v>84.7</v>
      </c>
      <c r="E570" s="143">
        <v>218532</v>
      </c>
      <c r="F570" s="141">
        <v>87197</v>
      </c>
      <c r="G570" s="140">
        <f t="shared" si="26"/>
        <v>131335</v>
      </c>
      <c r="H570" s="505"/>
      <c r="I570" s="241"/>
    </row>
    <row r="571" spans="1:9" ht="15.75" x14ac:dyDescent="0.25">
      <c r="A571" s="150">
        <v>4</v>
      </c>
      <c r="B571" s="138" t="s">
        <v>93</v>
      </c>
      <c r="C571" s="138">
        <v>1990</v>
      </c>
      <c r="D571" s="138">
        <v>70.3</v>
      </c>
      <c r="E571" s="143">
        <v>181379</v>
      </c>
      <c r="F571" s="141">
        <v>72373</v>
      </c>
      <c r="G571" s="140">
        <f t="shared" si="26"/>
        <v>109006</v>
      </c>
      <c r="H571" s="505"/>
      <c r="I571" s="241"/>
    </row>
    <row r="572" spans="1:9" ht="15.75" x14ac:dyDescent="0.25">
      <c r="A572" s="150">
        <v>5</v>
      </c>
      <c r="B572" s="138" t="s">
        <v>107</v>
      </c>
      <c r="C572" s="138">
        <v>1990</v>
      </c>
      <c r="D572" s="138">
        <v>84.7</v>
      </c>
      <c r="E572" s="143">
        <v>218532</v>
      </c>
      <c r="F572" s="141">
        <v>87197</v>
      </c>
      <c r="G572" s="140">
        <f t="shared" si="26"/>
        <v>131335</v>
      </c>
      <c r="H572" s="505"/>
      <c r="I572" s="241"/>
    </row>
    <row r="573" spans="1:9" ht="15.75" x14ac:dyDescent="0.25">
      <c r="A573" s="150">
        <v>6</v>
      </c>
      <c r="B573" s="138" t="s">
        <v>91</v>
      </c>
      <c r="C573" s="138">
        <v>1990</v>
      </c>
      <c r="D573" s="138">
        <v>85.3</v>
      </c>
      <c r="E573" s="143">
        <v>220080</v>
      </c>
      <c r="F573" s="141">
        <v>87815</v>
      </c>
      <c r="G573" s="140">
        <f t="shared" si="26"/>
        <v>132265</v>
      </c>
      <c r="H573" s="134"/>
      <c r="I573" s="241"/>
    </row>
    <row r="574" spans="1:9" ht="15.75" x14ac:dyDescent="0.25">
      <c r="A574" s="150">
        <v>7</v>
      </c>
      <c r="B574" s="138" t="s">
        <v>78</v>
      </c>
      <c r="C574" s="138">
        <v>1990</v>
      </c>
      <c r="D574" s="138">
        <v>85.3</v>
      </c>
      <c r="E574" s="143">
        <v>220080</v>
      </c>
      <c r="F574" s="141">
        <v>87815</v>
      </c>
      <c r="G574" s="140">
        <f t="shared" si="26"/>
        <v>132265</v>
      </c>
      <c r="H574" s="134"/>
      <c r="I574" s="241"/>
    </row>
    <row r="575" spans="1:9" ht="15.75" x14ac:dyDescent="0.25">
      <c r="A575" s="150">
        <v>8</v>
      </c>
      <c r="B575" s="138" t="s">
        <v>121</v>
      </c>
      <c r="C575" s="138">
        <v>1990</v>
      </c>
      <c r="D575" s="138">
        <v>55.3</v>
      </c>
      <c r="E575" s="143">
        <v>142678</v>
      </c>
      <c r="F575" s="141">
        <v>56930</v>
      </c>
      <c r="G575" s="140">
        <f t="shared" si="26"/>
        <v>85748</v>
      </c>
      <c r="H575" s="134"/>
      <c r="I575" s="241"/>
    </row>
    <row r="576" spans="1:9" ht="15.75" x14ac:dyDescent="0.25">
      <c r="A576" s="150">
        <v>9</v>
      </c>
      <c r="B576" s="138" t="s">
        <v>162</v>
      </c>
      <c r="C576" s="138">
        <v>1990</v>
      </c>
      <c r="D576" s="138">
        <v>41.4</v>
      </c>
      <c r="E576" s="143">
        <v>106815</v>
      </c>
      <c r="F576" s="141">
        <v>42621</v>
      </c>
      <c r="G576" s="140">
        <f t="shared" si="26"/>
        <v>64194</v>
      </c>
      <c r="H576" s="134"/>
      <c r="I576" s="241"/>
    </row>
    <row r="577" spans="1:9" ht="15.75" x14ac:dyDescent="0.25">
      <c r="A577" s="134"/>
      <c r="B577" s="346" t="s">
        <v>498</v>
      </c>
      <c r="C577" s="213" t="s">
        <v>603</v>
      </c>
      <c r="D577" s="288">
        <f>SUM(D568:D576)</f>
        <v>662.89999999999986</v>
      </c>
      <c r="E577" s="139">
        <f>SUM(E568:E576)</f>
        <v>1710329</v>
      </c>
      <c r="F577" s="141">
        <f>SUM(F568:F576)</f>
        <v>682444</v>
      </c>
      <c r="G577" s="140">
        <f>SUM(G568:G576)</f>
        <v>1027885</v>
      </c>
      <c r="H577" s="151"/>
      <c r="I577" s="241"/>
    </row>
    <row r="578" spans="1:9" ht="15.75" x14ac:dyDescent="0.25">
      <c r="A578" s="134"/>
      <c r="B578" s="344" t="s">
        <v>519</v>
      </c>
      <c r="C578" s="213"/>
      <c r="D578" s="289">
        <f>SUM(D577:D577)</f>
        <v>662.89999999999986</v>
      </c>
      <c r="E578" s="314">
        <f>SUM(E577:E577)</f>
        <v>1710329</v>
      </c>
      <c r="F578" s="290">
        <f>SUM(F577:F577)</f>
        <v>682444</v>
      </c>
      <c r="G578" s="291">
        <f t="shared" si="26"/>
        <v>1027885</v>
      </c>
      <c r="H578" s="151"/>
      <c r="I578" s="241">
        <v>9</v>
      </c>
    </row>
    <row r="579" spans="1:9" ht="15.75" x14ac:dyDescent="0.25">
      <c r="A579" s="134"/>
      <c r="B579" s="344"/>
      <c r="C579" s="358"/>
      <c r="D579" s="306"/>
      <c r="E579" s="316"/>
      <c r="F579" s="308"/>
      <c r="G579" s="156"/>
      <c r="H579" s="151"/>
      <c r="I579" s="241"/>
    </row>
    <row r="580" spans="1:9" ht="15.75" x14ac:dyDescent="0.25">
      <c r="A580" s="136">
        <v>76</v>
      </c>
      <c r="B580" s="142" t="s">
        <v>334</v>
      </c>
      <c r="C580" s="494" t="s">
        <v>598</v>
      </c>
      <c r="D580" s="491"/>
      <c r="E580" s="491"/>
      <c r="F580" s="491"/>
      <c r="G580" s="491"/>
      <c r="H580" s="491"/>
      <c r="I580" s="241"/>
    </row>
    <row r="581" spans="1:9" ht="15.75" x14ac:dyDescent="0.25">
      <c r="A581" s="134">
        <v>1</v>
      </c>
      <c r="B581" s="138">
        <v>7</v>
      </c>
      <c r="C581" s="144">
        <v>1997</v>
      </c>
      <c r="D581" s="144">
        <v>55.5</v>
      </c>
      <c r="E581" s="140">
        <v>107119</v>
      </c>
      <c r="F581" s="140">
        <v>749</v>
      </c>
      <c r="G581" s="140">
        <f t="shared" ref="G581:G587" si="27">SUM(E581-F581)</f>
        <v>106370</v>
      </c>
      <c r="H581" s="492" t="s">
        <v>600</v>
      </c>
      <c r="I581" s="241"/>
    </row>
    <row r="582" spans="1:9" ht="15.75" x14ac:dyDescent="0.25">
      <c r="A582" s="134">
        <v>2</v>
      </c>
      <c r="B582" s="138">
        <v>17</v>
      </c>
      <c r="C582" s="144">
        <v>1997</v>
      </c>
      <c r="D582" s="144">
        <v>53</v>
      </c>
      <c r="E582" s="140">
        <v>107119</v>
      </c>
      <c r="F582" s="140">
        <v>750</v>
      </c>
      <c r="G582" s="140">
        <f t="shared" si="27"/>
        <v>106369</v>
      </c>
      <c r="H582" s="493"/>
      <c r="I582" s="241"/>
    </row>
    <row r="583" spans="1:9" ht="15.75" x14ac:dyDescent="0.25">
      <c r="A583" s="134">
        <v>3</v>
      </c>
      <c r="B583" s="138">
        <v>30</v>
      </c>
      <c r="C583" s="144">
        <v>1997</v>
      </c>
      <c r="D583" s="144">
        <v>56.8</v>
      </c>
      <c r="E583" s="140">
        <v>107119</v>
      </c>
      <c r="F583" s="140">
        <v>750</v>
      </c>
      <c r="G583" s="140">
        <f t="shared" si="27"/>
        <v>106369</v>
      </c>
      <c r="H583" s="134"/>
      <c r="I583" s="241"/>
    </row>
    <row r="584" spans="1:9" ht="15.75" x14ac:dyDescent="0.25">
      <c r="A584" s="134">
        <v>4</v>
      </c>
      <c r="B584" s="138">
        <v>48</v>
      </c>
      <c r="C584" s="144">
        <v>1997</v>
      </c>
      <c r="D584" s="144">
        <v>55.3</v>
      </c>
      <c r="E584" s="140">
        <v>111775</v>
      </c>
      <c r="F584" s="140">
        <v>782</v>
      </c>
      <c r="G584" s="140">
        <f t="shared" si="27"/>
        <v>110993</v>
      </c>
      <c r="H584" s="134"/>
      <c r="I584" s="241"/>
    </row>
    <row r="585" spans="1:9" ht="15.75" x14ac:dyDescent="0.25">
      <c r="A585" s="134">
        <v>5</v>
      </c>
      <c r="B585" s="138">
        <v>55</v>
      </c>
      <c r="C585" s="144">
        <v>1997</v>
      </c>
      <c r="D585" s="144">
        <v>55.3</v>
      </c>
      <c r="E585" s="140">
        <v>111775</v>
      </c>
      <c r="F585" s="140">
        <v>782</v>
      </c>
      <c r="G585" s="140">
        <f t="shared" si="27"/>
        <v>110993</v>
      </c>
      <c r="H585" s="134"/>
      <c r="I585" s="241"/>
    </row>
    <row r="586" spans="1:9" ht="15.75" x14ac:dyDescent="0.25">
      <c r="A586" s="134"/>
      <c r="B586" s="346" t="s">
        <v>498</v>
      </c>
      <c r="C586" s="497" t="s">
        <v>532</v>
      </c>
      <c r="D586" s="144">
        <f>SUM(D581:D585)</f>
        <v>275.90000000000003</v>
      </c>
      <c r="E586" s="140">
        <f>SUM(E581:E585)</f>
        <v>544907</v>
      </c>
      <c r="F586" s="140">
        <f>SUM(F581:F585)</f>
        <v>3813</v>
      </c>
      <c r="G586" s="140">
        <f>SUM(G581:G585)</f>
        <v>541094</v>
      </c>
      <c r="H586" s="151"/>
      <c r="I586" s="241"/>
    </row>
    <row r="587" spans="1:9" ht="15.75" x14ac:dyDescent="0.25">
      <c r="A587" s="134"/>
      <c r="B587" s="344" t="s">
        <v>519</v>
      </c>
      <c r="C587" s="497"/>
      <c r="D587" s="292">
        <f>SUM(D586:D586)</f>
        <v>275.90000000000003</v>
      </c>
      <c r="E587" s="291">
        <f>SUM(E586:E586)</f>
        <v>544907</v>
      </c>
      <c r="F587" s="291">
        <f>SUM(F586:F586)</f>
        <v>3813</v>
      </c>
      <c r="G587" s="291">
        <f t="shared" si="27"/>
        <v>541094</v>
      </c>
      <c r="H587" s="151"/>
      <c r="I587" s="241">
        <v>5</v>
      </c>
    </row>
    <row r="588" spans="1:9" ht="15.75" x14ac:dyDescent="0.25">
      <c r="A588" s="134"/>
      <c r="B588" s="344"/>
      <c r="C588" s="358"/>
      <c r="D588" s="146"/>
      <c r="E588" s="156"/>
      <c r="F588" s="156"/>
      <c r="G588" s="156"/>
      <c r="H588" s="151"/>
      <c r="I588" s="241"/>
    </row>
    <row r="589" spans="1:9" ht="15.75" x14ac:dyDescent="0.25">
      <c r="A589" s="136">
        <v>77</v>
      </c>
      <c r="B589" s="142" t="s">
        <v>335</v>
      </c>
      <c r="C589" s="494" t="s">
        <v>604</v>
      </c>
      <c r="D589" s="491"/>
      <c r="E589" s="491"/>
      <c r="F589" s="491"/>
      <c r="G589" s="491"/>
      <c r="H589" s="491"/>
      <c r="I589" s="241"/>
    </row>
    <row r="590" spans="1:9" ht="15.75" x14ac:dyDescent="0.25">
      <c r="A590" s="134">
        <v>1</v>
      </c>
      <c r="B590" s="138" t="s">
        <v>145</v>
      </c>
      <c r="C590" s="138">
        <v>1990</v>
      </c>
      <c r="D590" s="138">
        <v>35.799999999999997</v>
      </c>
      <c r="E590" s="143">
        <v>190717</v>
      </c>
      <c r="F590" s="140">
        <v>183860</v>
      </c>
      <c r="G590" s="140">
        <f t="shared" ref="G590:G604" si="28">SUM(E590-F590)</f>
        <v>6857</v>
      </c>
      <c r="H590" s="505"/>
      <c r="I590" s="241"/>
    </row>
    <row r="591" spans="1:9" ht="15.75" x14ac:dyDescent="0.25">
      <c r="A591" s="134">
        <v>2</v>
      </c>
      <c r="B591" s="138" t="s">
        <v>109</v>
      </c>
      <c r="C591" s="138">
        <v>1990</v>
      </c>
      <c r="D591" s="138">
        <v>61.5</v>
      </c>
      <c r="E591" s="143">
        <v>327628</v>
      </c>
      <c r="F591" s="140">
        <v>315849</v>
      </c>
      <c r="G591" s="140">
        <f t="shared" si="28"/>
        <v>11779</v>
      </c>
      <c r="H591" s="505"/>
      <c r="I591" s="241"/>
    </row>
    <row r="592" spans="1:9" ht="15.75" x14ac:dyDescent="0.25">
      <c r="A592" s="134">
        <v>3</v>
      </c>
      <c r="B592" s="138" t="s">
        <v>91</v>
      </c>
      <c r="C592" s="138">
        <v>1990</v>
      </c>
      <c r="D592" s="138">
        <v>60.9</v>
      </c>
      <c r="E592" s="143">
        <v>324432</v>
      </c>
      <c r="F592" s="140">
        <v>312768</v>
      </c>
      <c r="G592" s="140">
        <f t="shared" si="28"/>
        <v>11664</v>
      </c>
      <c r="H592" s="505"/>
      <c r="I592" s="241"/>
    </row>
    <row r="593" spans="1:9" ht="15.75" x14ac:dyDescent="0.25">
      <c r="A593" s="150">
        <v>4</v>
      </c>
      <c r="B593" s="138" t="s">
        <v>110</v>
      </c>
      <c r="C593" s="138">
        <v>1990</v>
      </c>
      <c r="D593" s="138">
        <v>36</v>
      </c>
      <c r="E593" s="143">
        <v>191782</v>
      </c>
      <c r="F593" s="140">
        <v>184887</v>
      </c>
      <c r="G593" s="140">
        <f t="shared" si="28"/>
        <v>6895</v>
      </c>
      <c r="H593" s="134"/>
      <c r="I593" s="241"/>
    </row>
    <row r="594" spans="1:9" ht="15.75" x14ac:dyDescent="0.25">
      <c r="A594" s="134">
        <v>5</v>
      </c>
      <c r="B594" s="138" t="s">
        <v>84</v>
      </c>
      <c r="C594" s="138">
        <v>1990</v>
      </c>
      <c r="D594" s="138">
        <v>36.4</v>
      </c>
      <c r="E594" s="143">
        <v>193913</v>
      </c>
      <c r="F594" s="140">
        <v>186942</v>
      </c>
      <c r="G594" s="140">
        <f t="shared" si="28"/>
        <v>6971</v>
      </c>
      <c r="H594" s="134"/>
      <c r="I594" s="241"/>
    </row>
    <row r="595" spans="1:9" ht="15.75" x14ac:dyDescent="0.25">
      <c r="A595" s="134">
        <v>6</v>
      </c>
      <c r="B595" s="138" t="s">
        <v>101</v>
      </c>
      <c r="C595" s="138">
        <v>1990</v>
      </c>
      <c r="D595" s="138">
        <v>57.2</v>
      </c>
      <c r="E595" s="143">
        <v>304721</v>
      </c>
      <c r="F595" s="140">
        <v>293766</v>
      </c>
      <c r="G595" s="140">
        <f t="shared" si="28"/>
        <v>10955</v>
      </c>
      <c r="H595" s="134"/>
      <c r="I595" s="241"/>
    </row>
    <row r="596" spans="1:9" ht="15.75" x14ac:dyDescent="0.25">
      <c r="A596" s="134">
        <v>7</v>
      </c>
      <c r="B596" s="138" t="s">
        <v>129</v>
      </c>
      <c r="C596" s="138">
        <v>1990</v>
      </c>
      <c r="D596" s="138">
        <v>57.2</v>
      </c>
      <c r="E596" s="143">
        <v>304721</v>
      </c>
      <c r="F596" s="140">
        <v>293766</v>
      </c>
      <c r="G596" s="140">
        <f t="shared" si="28"/>
        <v>10955</v>
      </c>
      <c r="H596" s="134"/>
      <c r="I596" s="241"/>
    </row>
    <row r="597" spans="1:9" ht="15.75" x14ac:dyDescent="0.25">
      <c r="A597" s="134">
        <v>8</v>
      </c>
      <c r="B597" s="138" t="s">
        <v>184</v>
      </c>
      <c r="C597" s="138">
        <v>1990</v>
      </c>
      <c r="D597" s="138">
        <v>50.8</v>
      </c>
      <c r="E597" s="143">
        <v>270626</v>
      </c>
      <c r="F597" s="140">
        <v>260897</v>
      </c>
      <c r="G597" s="140">
        <f t="shared" si="28"/>
        <v>9729</v>
      </c>
      <c r="H597" s="134"/>
      <c r="I597" s="241"/>
    </row>
    <row r="598" spans="1:9" ht="25.5" x14ac:dyDescent="0.25">
      <c r="A598" s="134">
        <v>9</v>
      </c>
      <c r="B598" s="371" t="s">
        <v>605</v>
      </c>
      <c r="C598" s="138"/>
      <c r="D598" s="138">
        <v>55.9</v>
      </c>
      <c r="E598" s="143">
        <v>500000</v>
      </c>
      <c r="F598" s="140">
        <v>0</v>
      </c>
      <c r="G598" s="140">
        <f t="shared" si="28"/>
        <v>500000</v>
      </c>
      <c r="H598" s="134"/>
      <c r="I598" s="241"/>
    </row>
    <row r="599" spans="1:9" ht="15.75" x14ac:dyDescent="0.25">
      <c r="A599" s="134">
        <v>10</v>
      </c>
      <c r="B599" s="138" t="s">
        <v>103</v>
      </c>
      <c r="C599" s="138">
        <v>1990</v>
      </c>
      <c r="D599" s="138">
        <v>61</v>
      </c>
      <c r="E599" s="143">
        <v>324965</v>
      </c>
      <c r="F599" s="140">
        <v>313282</v>
      </c>
      <c r="G599" s="140">
        <f t="shared" si="28"/>
        <v>11683</v>
      </c>
      <c r="H599" s="134"/>
      <c r="I599" s="241"/>
    </row>
    <row r="600" spans="1:9" ht="15.75" x14ac:dyDescent="0.25">
      <c r="A600" s="134">
        <v>11</v>
      </c>
      <c r="B600" s="138" t="s">
        <v>135</v>
      </c>
      <c r="C600" s="138">
        <v>1990</v>
      </c>
      <c r="D600" s="138">
        <v>50.8</v>
      </c>
      <c r="E600" s="143">
        <v>270626</v>
      </c>
      <c r="F600" s="140">
        <v>260897</v>
      </c>
      <c r="G600" s="140">
        <f t="shared" si="28"/>
        <v>9729</v>
      </c>
      <c r="H600" s="134"/>
      <c r="I600" s="241"/>
    </row>
    <row r="601" spans="1:9" ht="15.75" x14ac:dyDescent="0.25">
      <c r="A601" s="134">
        <v>12</v>
      </c>
      <c r="B601" s="138" t="s">
        <v>140</v>
      </c>
      <c r="C601" s="138">
        <v>1990</v>
      </c>
      <c r="D601" s="138">
        <v>50.8</v>
      </c>
      <c r="E601" s="143">
        <v>270626</v>
      </c>
      <c r="F601" s="140">
        <v>260897</v>
      </c>
      <c r="G601" s="140">
        <f t="shared" si="28"/>
        <v>9729</v>
      </c>
      <c r="H601" s="134"/>
      <c r="I601" s="241"/>
    </row>
    <row r="602" spans="1:9" ht="15.75" x14ac:dyDescent="0.25">
      <c r="A602" s="134">
        <v>13</v>
      </c>
      <c r="B602" s="138" t="s">
        <v>141</v>
      </c>
      <c r="C602" s="138">
        <v>1990</v>
      </c>
      <c r="D602" s="138">
        <v>35.799999999999997</v>
      </c>
      <c r="E602" s="143">
        <v>190717</v>
      </c>
      <c r="F602" s="140">
        <v>183860</v>
      </c>
      <c r="G602" s="140">
        <f t="shared" si="28"/>
        <v>6857</v>
      </c>
      <c r="H602" s="134"/>
      <c r="I602" s="241"/>
    </row>
    <row r="603" spans="1:9" ht="15.75" x14ac:dyDescent="0.25">
      <c r="A603" s="134"/>
      <c r="B603" s="346" t="s">
        <v>498</v>
      </c>
      <c r="C603" s="497" t="s">
        <v>606</v>
      </c>
      <c r="D603" s="288">
        <f>SUM(D590:D602)</f>
        <v>650.09999999999991</v>
      </c>
      <c r="E603" s="139">
        <f>SUM(E590:E602)</f>
        <v>3665474</v>
      </c>
      <c r="F603" s="139">
        <f>SUM(F590:F602)</f>
        <v>3051671</v>
      </c>
      <c r="G603" s="140">
        <f t="shared" si="28"/>
        <v>613803</v>
      </c>
      <c r="H603" s="151"/>
      <c r="I603" s="241"/>
    </row>
    <row r="604" spans="1:9" ht="15.75" x14ac:dyDescent="0.25">
      <c r="A604" s="134"/>
      <c r="B604" s="344" t="s">
        <v>519</v>
      </c>
      <c r="C604" s="497"/>
      <c r="D604" s="289">
        <f>SUM(D603:D603)</f>
        <v>650.09999999999991</v>
      </c>
      <c r="E604" s="305">
        <f>SUM(E603:E603)</f>
        <v>3665474</v>
      </c>
      <c r="F604" s="291">
        <f>SUM(F603:F603)</f>
        <v>3051671</v>
      </c>
      <c r="G604" s="291">
        <f t="shared" si="28"/>
        <v>613803</v>
      </c>
      <c r="H604" s="151"/>
      <c r="I604" s="241">
        <v>13</v>
      </c>
    </row>
    <row r="605" spans="1:9" ht="15.75" x14ac:dyDescent="0.25">
      <c r="A605" s="134"/>
      <c r="B605" s="344"/>
      <c r="C605" s="213"/>
      <c r="D605" s="137"/>
      <c r="E605" s="343"/>
      <c r="F605" s="339"/>
      <c r="G605" s="339"/>
      <c r="H605" s="151"/>
      <c r="I605" s="241"/>
    </row>
    <row r="606" spans="1:9" ht="15.75" x14ac:dyDescent="0.25">
      <c r="A606" s="136">
        <v>78</v>
      </c>
      <c r="B606" s="142" t="s">
        <v>336</v>
      </c>
      <c r="C606" s="494" t="s">
        <v>607</v>
      </c>
      <c r="D606" s="491"/>
      <c r="E606" s="491"/>
      <c r="F606" s="491"/>
      <c r="G606" s="491"/>
      <c r="H606" s="491"/>
      <c r="I606" s="241"/>
    </row>
    <row r="607" spans="1:9" ht="15.75" x14ac:dyDescent="0.25">
      <c r="A607" s="134">
        <v>1</v>
      </c>
      <c r="B607" s="144">
        <v>3</v>
      </c>
      <c r="C607" s="144">
        <v>1997</v>
      </c>
      <c r="D607" s="144">
        <v>50.6</v>
      </c>
      <c r="E607" s="140">
        <v>121871.2</v>
      </c>
      <c r="F607" s="140">
        <v>33587</v>
      </c>
      <c r="G607" s="140">
        <f t="shared" ref="G607:G612" si="29">SUM(E607-F607)</f>
        <v>88284.2</v>
      </c>
      <c r="H607" s="501" t="s">
        <v>608</v>
      </c>
      <c r="I607" s="241"/>
    </row>
    <row r="608" spans="1:9" ht="15.75" x14ac:dyDescent="0.25">
      <c r="A608" s="134">
        <v>2</v>
      </c>
      <c r="B608" s="144">
        <v>4</v>
      </c>
      <c r="C608" s="144">
        <v>1997</v>
      </c>
      <c r="D608" s="144">
        <v>78.599999999999994</v>
      </c>
      <c r="E608" s="140">
        <v>187591</v>
      </c>
      <c r="F608" s="140">
        <v>52173</v>
      </c>
      <c r="G608" s="140">
        <f t="shared" si="29"/>
        <v>135418</v>
      </c>
      <c r="H608" s="501"/>
      <c r="I608" s="241"/>
    </row>
    <row r="609" spans="1:9" ht="15.75" x14ac:dyDescent="0.25">
      <c r="A609" s="134">
        <v>3</v>
      </c>
      <c r="B609" s="372" t="s">
        <v>609</v>
      </c>
      <c r="C609" s="144">
        <v>1997</v>
      </c>
      <c r="D609" s="144">
        <v>77.599999999999994</v>
      </c>
      <c r="E609" s="140">
        <v>185073</v>
      </c>
      <c r="F609" s="140">
        <v>51509</v>
      </c>
      <c r="G609" s="140">
        <f t="shared" si="29"/>
        <v>133564</v>
      </c>
      <c r="H609" s="502"/>
      <c r="I609" s="241"/>
    </row>
    <row r="610" spans="1:9" ht="15.75" x14ac:dyDescent="0.25">
      <c r="A610" s="134">
        <v>4</v>
      </c>
      <c r="B610" s="144">
        <v>82</v>
      </c>
      <c r="C610" s="144">
        <v>1997</v>
      </c>
      <c r="D610" s="144">
        <v>83.2</v>
      </c>
      <c r="E610" s="140">
        <v>196152.2</v>
      </c>
      <c r="F610" s="140">
        <v>55227</v>
      </c>
      <c r="G610" s="140">
        <f t="shared" si="29"/>
        <v>140925.20000000001</v>
      </c>
      <c r="H610" s="502"/>
      <c r="I610" s="241"/>
    </row>
    <row r="611" spans="1:9" ht="15.75" x14ac:dyDescent="0.25">
      <c r="A611" s="134"/>
      <c r="B611" s="144" t="s">
        <v>610</v>
      </c>
      <c r="C611" s="497" t="s">
        <v>551</v>
      </c>
      <c r="D611" s="144">
        <f>SUM(D607:D610)</f>
        <v>290</v>
      </c>
      <c r="E611" s="140">
        <f>SUM(E607:E610)</f>
        <v>690687.4</v>
      </c>
      <c r="F611" s="140">
        <f>SUM(F607:F610)</f>
        <v>192496</v>
      </c>
      <c r="G611" s="140">
        <f t="shared" si="29"/>
        <v>498191.4</v>
      </c>
      <c r="H611" s="151"/>
      <c r="I611" s="241"/>
    </row>
    <row r="612" spans="1:9" ht="15.75" x14ac:dyDescent="0.25">
      <c r="A612" s="134"/>
      <c r="B612" s="142" t="s">
        <v>519</v>
      </c>
      <c r="C612" s="497"/>
      <c r="D612" s="292">
        <f>SUM(D611:D611)</f>
        <v>290</v>
      </c>
      <c r="E612" s="291">
        <f>SUM(E611:E611)</f>
        <v>690687.4</v>
      </c>
      <c r="F612" s="291">
        <f>SUM(F611:F611)</f>
        <v>192496</v>
      </c>
      <c r="G612" s="291">
        <f t="shared" si="29"/>
        <v>498191.4</v>
      </c>
      <c r="H612" s="151"/>
      <c r="I612" s="241">
        <v>4</v>
      </c>
    </row>
    <row r="613" spans="1:9" ht="15.75" x14ac:dyDescent="0.25">
      <c r="A613" s="134"/>
      <c r="B613" s="142"/>
      <c r="C613" s="213"/>
      <c r="D613" s="142"/>
      <c r="E613" s="339"/>
      <c r="F613" s="339"/>
      <c r="G613" s="339"/>
      <c r="H613" s="151"/>
      <c r="I613" s="241"/>
    </row>
    <row r="614" spans="1:9" ht="15.75" x14ac:dyDescent="0.25">
      <c r="A614" s="136">
        <v>79</v>
      </c>
      <c r="B614" s="142" t="s">
        <v>337</v>
      </c>
      <c r="C614" s="503" t="s">
        <v>611</v>
      </c>
      <c r="D614" s="504"/>
      <c r="E614" s="504"/>
      <c r="F614" s="504"/>
      <c r="G614" s="504"/>
      <c r="H614" s="504"/>
      <c r="I614" s="241"/>
    </row>
    <row r="615" spans="1:9" ht="39" x14ac:dyDescent="0.25">
      <c r="A615" s="134">
        <v>1</v>
      </c>
      <c r="B615" s="144">
        <v>3</v>
      </c>
      <c r="C615" s="336">
        <v>2001</v>
      </c>
      <c r="D615" s="144">
        <v>101.1</v>
      </c>
      <c r="E615" s="140">
        <v>179563</v>
      </c>
      <c r="F615" s="140">
        <v>0</v>
      </c>
      <c r="G615" s="140">
        <v>179563</v>
      </c>
      <c r="H615" s="312" t="s">
        <v>591</v>
      </c>
      <c r="I615" s="241"/>
    </row>
    <row r="616" spans="1:9" ht="15.75" x14ac:dyDescent="0.25">
      <c r="A616" s="134">
        <v>2</v>
      </c>
      <c r="B616" s="373">
        <v>35</v>
      </c>
      <c r="C616" s="374">
        <v>2001</v>
      </c>
      <c r="D616" s="373"/>
      <c r="E616" s="327"/>
      <c r="F616" s="327"/>
      <c r="G616" s="327"/>
      <c r="H616" s="375" t="s">
        <v>612</v>
      </c>
      <c r="I616" s="328"/>
    </row>
    <row r="617" spans="1:9" ht="15.75" x14ac:dyDescent="0.25">
      <c r="A617" s="134">
        <v>3</v>
      </c>
      <c r="B617" s="144">
        <v>60</v>
      </c>
      <c r="C617" s="336">
        <v>2001</v>
      </c>
      <c r="D617" s="144">
        <v>70.5</v>
      </c>
      <c r="E617" s="140">
        <v>116830</v>
      </c>
      <c r="F617" s="140">
        <v>0</v>
      </c>
      <c r="G617" s="140">
        <v>116830</v>
      </c>
      <c r="H617" s="151"/>
      <c r="I617" s="241"/>
    </row>
    <row r="618" spans="1:9" ht="15.75" x14ac:dyDescent="0.25">
      <c r="A618" s="134">
        <v>4</v>
      </c>
      <c r="B618" s="144">
        <v>63</v>
      </c>
      <c r="C618" s="336">
        <v>2001</v>
      </c>
      <c r="D618" s="144">
        <v>70.5</v>
      </c>
      <c r="E618" s="140">
        <v>116830</v>
      </c>
      <c r="F618" s="140">
        <v>0</v>
      </c>
      <c r="G618" s="140">
        <v>116830</v>
      </c>
      <c r="H618" s="151"/>
      <c r="I618" s="241"/>
    </row>
    <row r="619" spans="1:9" ht="15.75" x14ac:dyDescent="0.25">
      <c r="A619" s="134"/>
      <c r="B619" s="144" t="s">
        <v>594</v>
      </c>
      <c r="C619" s="497" t="s">
        <v>523</v>
      </c>
      <c r="D619" s="144">
        <f>SUM(D615:D618)</f>
        <v>242.1</v>
      </c>
      <c r="E619" s="140">
        <f>SUM(E615:E618)</f>
        <v>413223</v>
      </c>
      <c r="F619" s="140">
        <v>0</v>
      </c>
      <c r="G619" s="140">
        <f>SUM(G615:G618)</f>
        <v>413223</v>
      </c>
      <c r="H619" s="151"/>
      <c r="I619" s="241"/>
    </row>
    <row r="620" spans="1:9" ht="15.75" x14ac:dyDescent="0.25">
      <c r="A620" s="134"/>
      <c r="B620" s="142" t="s">
        <v>528</v>
      </c>
      <c r="C620" s="497"/>
      <c r="D620" s="292">
        <f>SUM(D619:D619)</f>
        <v>242.1</v>
      </c>
      <c r="E620" s="291">
        <f>SUM(E619:E619)</f>
        <v>413223</v>
      </c>
      <c r="F620" s="291">
        <f>SUM(F619:F619)</f>
        <v>0</v>
      </c>
      <c r="G620" s="291">
        <f>SUM(G619:G619)</f>
        <v>413223</v>
      </c>
      <c r="H620" s="151"/>
      <c r="I620" s="241">
        <v>3</v>
      </c>
    </row>
    <row r="621" spans="1:9" ht="15.75" x14ac:dyDescent="0.25">
      <c r="A621" s="134"/>
      <c r="B621" s="142"/>
      <c r="C621" s="358"/>
      <c r="D621" s="146"/>
      <c r="E621" s="156"/>
      <c r="F621" s="156"/>
      <c r="G621" s="156"/>
      <c r="H621" s="151"/>
      <c r="I621" s="241"/>
    </row>
    <row r="622" spans="1:9" ht="15.75" x14ac:dyDescent="0.25">
      <c r="A622" s="136">
        <v>80</v>
      </c>
      <c r="B622" s="142" t="s">
        <v>338</v>
      </c>
      <c r="C622" s="494" t="s">
        <v>613</v>
      </c>
      <c r="D622" s="491"/>
      <c r="E622" s="491"/>
      <c r="F622" s="491"/>
      <c r="G622" s="491"/>
      <c r="H622" s="491"/>
      <c r="I622" s="241"/>
    </row>
    <row r="623" spans="1:9" ht="15.75" x14ac:dyDescent="0.25">
      <c r="A623" s="134">
        <v>1</v>
      </c>
      <c r="B623" s="144">
        <v>14</v>
      </c>
      <c r="C623" s="299">
        <v>1998</v>
      </c>
      <c r="D623" s="144">
        <v>58.4</v>
      </c>
      <c r="E623" s="140">
        <v>273345.69</v>
      </c>
      <c r="F623" s="140">
        <v>53460</v>
      </c>
      <c r="G623" s="140">
        <f t="shared" ref="G623:G630" si="30">SUM(E623-F623)</f>
        <v>219885.69</v>
      </c>
      <c r="H623" s="498"/>
      <c r="I623" s="376"/>
    </row>
    <row r="624" spans="1:9" ht="15.75" x14ac:dyDescent="0.25">
      <c r="A624" s="134">
        <v>2</v>
      </c>
      <c r="B624" s="144">
        <v>15</v>
      </c>
      <c r="C624" s="299">
        <v>1998</v>
      </c>
      <c r="D624" s="144">
        <v>58.2</v>
      </c>
      <c r="E624" s="140">
        <v>272369.45</v>
      </c>
      <c r="F624" s="140">
        <v>53278</v>
      </c>
      <c r="G624" s="140">
        <f t="shared" si="30"/>
        <v>219091.45</v>
      </c>
      <c r="H624" s="498"/>
      <c r="I624" s="376"/>
    </row>
    <row r="625" spans="1:9" ht="15.75" x14ac:dyDescent="0.25">
      <c r="A625" s="134">
        <v>3</v>
      </c>
      <c r="B625" s="144">
        <v>16</v>
      </c>
      <c r="C625" s="299">
        <v>1998</v>
      </c>
      <c r="D625" s="144">
        <v>84</v>
      </c>
      <c r="E625" s="140">
        <v>398303.72</v>
      </c>
      <c r="F625" s="140">
        <v>76894</v>
      </c>
      <c r="G625" s="140">
        <f t="shared" si="30"/>
        <v>321409.71999999997</v>
      </c>
      <c r="H625" s="498"/>
      <c r="I625" s="376"/>
    </row>
    <row r="626" spans="1:9" ht="15.75" x14ac:dyDescent="0.25">
      <c r="A626" s="134">
        <v>4</v>
      </c>
      <c r="B626" s="144">
        <v>23</v>
      </c>
      <c r="C626" s="299">
        <v>1998</v>
      </c>
      <c r="D626" s="144">
        <v>58.2</v>
      </c>
      <c r="E626" s="140">
        <v>272369.45</v>
      </c>
      <c r="F626" s="140">
        <v>53278</v>
      </c>
      <c r="G626" s="140">
        <f t="shared" si="30"/>
        <v>219091.45</v>
      </c>
      <c r="H626" s="498"/>
      <c r="I626" s="376"/>
    </row>
    <row r="627" spans="1:9" ht="15.75" x14ac:dyDescent="0.25">
      <c r="A627" s="150"/>
      <c r="B627" s="144"/>
      <c r="C627" s="299"/>
      <c r="D627" s="144"/>
      <c r="E627" s="140"/>
      <c r="F627" s="140"/>
      <c r="G627" s="140"/>
      <c r="H627" s="134"/>
      <c r="I627" s="376"/>
    </row>
    <row r="628" spans="1:9" ht="15.75" x14ac:dyDescent="0.25">
      <c r="A628" s="134">
        <v>5</v>
      </c>
      <c r="B628" s="144">
        <v>27</v>
      </c>
      <c r="C628" s="299">
        <v>1998</v>
      </c>
      <c r="D628" s="144">
        <v>58.2</v>
      </c>
      <c r="E628" s="140">
        <v>272369.45</v>
      </c>
      <c r="F628" s="140">
        <v>53277</v>
      </c>
      <c r="G628" s="140">
        <f t="shared" si="30"/>
        <v>219092.45</v>
      </c>
      <c r="H628" s="134"/>
      <c r="I628" s="376"/>
    </row>
    <row r="629" spans="1:9" ht="15.75" x14ac:dyDescent="0.25">
      <c r="A629" s="135"/>
      <c r="B629" s="144" t="s">
        <v>614</v>
      </c>
      <c r="C629" s="497" t="s">
        <v>615</v>
      </c>
      <c r="D629" s="144">
        <f>SUM(D623:D628)</f>
        <v>317</v>
      </c>
      <c r="E629" s="140">
        <f>SUM(E623:E628)</f>
        <v>1488757.76</v>
      </c>
      <c r="F629" s="140">
        <f>SUM(F623:F628)</f>
        <v>290187</v>
      </c>
      <c r="G629" s="140">
        <f t="shared" si="30"/>
        <v>1198570.76</v>
      </c>
      <c r="H629" s="134"/>
      <c r="I629" s="376"/>
    </row>
    <row r="630" spans="1:9" ht="15.75" x14ac:dyDescent="0.25">
      <c r="A630" s="134"/>
      <c r="B630" s="142" t="s">
        <v>616</v>
      </c>
      <c r="C630" s="499"/>
      <c r="D630" s="292">
        <f>SUM(D629:D629)</f>
        <v>317</v>
      </c>
      <c r="E630" s="291">
        <f>SUM(E629:E629)</f>
        <v>1488757.76</v>
      </c>
      <c r="F630" s="291">
        <f>SUM(F629:F629)</f>
        <v>290187</v>
      </c>
      <c r="G630" s="291">
        <f t="shared" si="30"/>
        <v>1198570.76</v>
      </c>
      <c r="H630" s="151"/>
      <c r="I630" s="241">
        <v>5</v>
      </c>
    </row>
    <row r="631" spans="1:9" ht="15.75" x14ac:dyDescent="0.25">
      <c r="A631" s="135"/>
      <c r="B631" s="134"/>
      <c r="C631" s="134"/>
      <c r="D631" s="134"/>
      <c r="E631" s="151"/>
      <c r="F631" s="140"/>
      <c r="G631" s="140"/>
      <c r="H631" s="134"/>
      <c r="I631" s="241"/>
    </row>
    <row r="632" spans="1:9" ht="15.75" x14ac:dyDescent="0.25">
      <c r="A632" s="145">
        <v>81</v>
      </c>
      <c r="B632" s="500" t="s">
        <v>617</v>
      </c>
      <c r="C632" s="491"/>
      <c r="D632" s="491"/>
      <c r="E632" s="491"/>
      <c r="F632" s="491"/>
      <c r="G632" s="491"/>
      <c r="H632" s="491"/>
      <c r="I632" s="340"/>
    </row>
    <row r="633" spans="1:9" ht="15.75" x14ac:dyDescent="0.25">
      <c r="A633" s="145"/>
      <c r="B633" s="155" t="s">
        <v>339</v>
      </c>
      <c r="C633" s="153">
        <v>1944</v>
      </c>
      <c r="D633" s="154">
        <v>75.5</v>
      </c>
      <c r="E633" s="156"/>
      <c r="F633" s="156"/>
      <c r="G633" s="157"/>
      <c r="H633" s="153"/>
      <c r="I633" s="340"/>
    </row>
    <row r="634" spans="1:9" ht="76.5" x14ac:dyDescent="0.25">
      <c r="A634" s="145"/>
      <c r="B634" s="146" t="s">
        <v>11</v>
      </c>
      <c r="C634" s="361">
        <v>1</v>
      </c>
      <c r="D634" s="292">
        <f>SUM(D633:D633)</f>
        <v>75.5</v>
      </c>
      <c r="E634" s="291">
        <v>466136</v>
      </c>
      <c r="F634" s="366">
        <v>466136</v>
      </c>
      <c r="G634" s="377">
        <v>0</v>
      </c>
      <c r="H634" s="378" t="s">
        <v>618</v>
      </c>
      <c r="I634" s="340">
        <v>1</v>
      </c>
    </row>
    <row r="635" spans="1:9" ht="15.75" x14ac:dyDescent="0.25">
      <c r="A635" s="145"/>
      <c r="B635" s="146"/>
      <c r="C635" s="361"/>
      <c r="D635" s="146"/>
      <c r="E635" s="156"/>
      <c r="F635" s="156"/>
      <c r="G635" s="157"/>
      <c r="H635" s="153"/>
      <c r="I635" s="340"/>
    </row>
    <row r="636" spans="1:9" ht="15.75" x14ac:dyDescent="0.25">
      <c r="A636" s="136">
        <v>82</v>
      </c>
      <c r="B636" s="490" t="s">
        <v>619</v>
      </c>
      <c r="C636" s="491"/>
      <c r="D636" s="491"/>
      <c r="E636" s="491"/>
      <c r="F636" s="491"/>
      <c r="G636" s="491"/>
      <c r="H636" s="134"/>
      <c r="I636" s="241"/>
    </row>
    <row r="637" spans="1:9" ht="15.75" x14ac:dyDescent="0.25">
      <c r="A637" s="136"/>
      <c r="B637" s="147" t="s">
        <v>340</v>
      </c>
      <c r="C637" s="147">
        <v>1905</v>
      </c>
      <c r="D637" s="292">
        <v>223.8</v>
      </c>
      <c r="E637" s="291">
        <v>1156300</v>
      </c>
      <c r="F637" s="291">
        <v>1156300</v>
      </c>
      <c r="G637" s="377">
        <v>0</v>
      </c>
      <c r="H637" s="492" t="s">
        <v>608</v>
      </c>
      <c r="I637" s="241"/>
    </row>
    <row r="638" spans="1:9" ht="15.75" x14ac:dyDescent="0.25">
      <c r="A638" s="136"/>
      <c r="B638" s="142" t="s">
        <v>11</v>
      </c>
      <c r="C638" s="309" t="s">
        <v>525</v>
      </c>
      <c r="D638" s="142"/>
      <c r="E638" s="339"/>
      <c r="F638" s="339"/>
      <c r="G638" s="140"/>
      <c r="H638" s="492"/>
      <c r="I638" s="241">
        <v>1</v>
      </c>
    </row>
    <row r="639" spans="1:9" ht="15.75" x14ac:dyDescent="0.25">
      <c r="A639" s="136">
        <v>83</v>
      </c>
      <c r="B639" s="142" t="s">
        <v>620</v>
      </c>
      <c r="C639" s="134"/>
      <c r="D639" s="134"/>
      <c r="E639" s="151"/>
      <c r="F639" s="140"/>
      <c r="G639" s="140"/>
      <c r="H639" s="493"/>
      <c r="I639" s="241"/>
    </row>
    <row r="640" spans="1:9" ht="15.75" x14ac:dyDescent="0.25">
      <c r="A640" s="134"/>
      <c r="B640" s="138" t="s">
        <v>105</v>
      </c>
      <c r="C640" s="138">
        <v>1901</v>
      </c>
      <c r="D640" s="138">
        <v>47.5</v>
      </c>
      <c r="E640" s="143">
        <v>137382</v>
      </c>
      <c r="F640" s="143">
        <v>137382</v>
      </c>
      <c r="G640" s="140">
        <v>0</v>
      </c>
      <c r="H640" s="493"/>
      <c r="I640" s="241"/>
    </row>
    <row r="641" spans="1:9" ht="15.75" x14ac:dyDescent="0.25">
      <c r="A641" s="134"/>
      <c r="B641" s="138" t="s">
        <v>96</v>
      </c>
      <c r="C641" s="138">
        <v>1901</v>
      </c>
      <c r="D641" s="138">
        <v>48.1</v>
      </c>
      <c r="E641" s="143">
        <v>139117</v>
      </c>
      <c r="F641" s="143">
        <v>139117</v>
      </c>
      <c r="G641" s="140">
        <v>0</v>
      </c>
      <c r="H641" s="379"/>
      <c r="I641" s="241"/>
    </row>
    <row r="642" spans="1:9" ht="15.75" x14ac:dyDescent="0.25">
      <c r="A642" s="134"/>
      <c r="B642" s="138" t="s">
        <v>112</v>
      </c>
      <c r="C642" s="138">
        <v>1901</v>
      </c>
      <c r="D642" s="138">
        <v>47.6</v>
      </c>
      <c r="E642" s="143">
        <v>137671</v>
      </c>
      <c r="F642" s="143">
        <v>137671</v>
      </c>
      <c r="G642" s="140">
        <v>0</v>
      </c>
      <c r="H642" s="379"/>
      <c r="I642" s="241"/>
    </row>
    <row r="643" spans="1:9" ht="15.75" x14ac:dyDescent="0.25">
      <c r="A643" s="134"/>
      <c r="B643" s="138"/>
      <c r="C643" s="138"/>
      <c r="D643" s="138"/>
      <c r="E643" s="143"/>
      <c r="F643" s="143"/>
      <c r="G643" s="140"/>
      <c r="H643" s="379"/>
      <c r="I643" s="241"/>
    </row>
    <row r="644" spans="1:9" ht="15.75" x14ac:dyDescent="0.25">
      <c r="A644" s="134"/>
      <c r="B644" s="142" t="s">
        <v>11</v>
      </c>
      <c r="C644" s="135" t="s">
        <v>523</v>
      </c>
      <c r="D644" s="289">
        <f>SUM(D640:D643)</f>
        <v>143.19999999999999</v>
      </c>
      <c r="E644" s="314">
        <f>SUM(E640:E643)</f>
        <v>414170</v>
      </c>
      <c r="F644" s="314">
        <f>SUM(F640:F643)</f>
        <v>414170</v>
      </c>
      <c r="G644" s="377">
        <v>0</v>
      </c>
      <c r="H644" s="134"/>
      <c r="I644" s="241">
        <v>3</v>
      </c>
    </row>
    <row r="645" spans="1:9" ht="15.75" x14ac:dyDescent="0.25">
      <c r="A645" s="136">
        <v>84</v>
      </c>
      <c r="B645" s="490" t="s">
        <v>621</v>
      </c>
      <c r="C645" s="491"/>
      <c r="D645" s="491"/>
      <c r="E645" s="491"/>
      <c r="F645" s="491"/>
      <c r="G645" s="491"/>
      <c r="H645" s="491"/>
      <c r="I645" s="241"/>
    </row>
    <row r="646" spans="1:9" ht="56.25" x14ac:dyDescent="0.25">
      <c r="A646" s="144"/>
      <c r="B646" s="138" t="s">
        <v>105</v>
      </c>
      <c r="C646" s="138">
        <v>1937</v>
      </c>
      <c r="D646" s="138">
        <v>43.9</v>
      </c>
      <c r="E646" s="139">
        <v>339959</v>
      </c>
      <c r="F646" s="139">
        <v>339959</v>
      </c>
      <c r="G646" s="140">
        <v>0</v>
      </c>
      <c r="H646" s="380" t="s">
        <v>622</v>
      </c>
      <c r="I646" s="241"/>
    </row>
    <row r="647" spans="1:9" ht="56.25" x14ac:dyDescent="0.25">
      <c r="A647" s="144"/>
      <c r="B647" s="138" t="s">
        <v>96</v>
      </c>
      <c r="C647" s="138">
        <v>1937</v>
      </c>
      <c r="D647" s="138">
        <v>27.7</v>
      </c>
      <c r="E647" s="139">
        <v>214508</v>
      </c>
      <c r="F647" s="139">
        <v>214508</v>
      </c>
      <c r="G647" s="140">
        <v>0</v>
      </c>
      <c r="H647" s="380" t="s">
        <v>622</v>
      </c>
      <c r="I647" s="241"/>
    </row>
    <row r="648" spans="1:9" ht="15.75" x14ac:dyDescent="0.25">
      <c r="A648" s="144"/>
      <c r="B648" s="142" t="s">
        <v>11</v>
      </c>
      <c r="C648" s="135" t="s">
        <v>623</v>
      </c>
      <c r="D648" s="289">
        <f>SUM(D646:D647)</f>
        <v>71.599999999999994</v>
      </c>
      <c r="E648" s="305">
        <f>SUM(E646:E647)</f>
        <v>554467</v>
      </c>
      <c r="F648" s="305">
        <f>SUM(F646:F647)</f>
        <v>554467</v>
      </c>
      <c r="G648" s="377">
        <f>SUM(G646:G647)</f>
        <v>0</v>
      </c>
      <c r="H648" s="134"/>
      <c r="I648" s="241">
        <v>2</v>
      </c>
    </row>
    <row r="649" spans="1:9" ht="15.75" x14ac:dyDescent="0.25">
      <c r="A649" s="136">
        <v>85</v>
      </c>
      <c r="B649" s="344" t="s">
        <v>341</v>
      </c>
      <c r="C649" s="494"/>
      <c r="D649" s="491"/>
      <c r="E649" s="491"/>
      <c r="F649" s="491"/>
      <c r="G649" s="491"/>
      <c r="H649" s="491"/>
      <c r="I649" s="241"/>
    </row>
    <row r="650" spans="1:9" ht="15.75" x14ac:dyDescent="0.25">
      <c r="A650" s="144"/>
      <c r="B650" s="138" t="s">
        <v>105</v>
      </c>
      <c r="C650" s="138">
        <v>1986</v>
      </c>
      <c r="D650" s="138">
        <v>82.2</v>
      </c>
      <c r="E650" s="143">
        <v>279131</v>
      </c>
      <c r="F650" s="143">
        <v>279131</v>
      </c>
      <c r="G650" s="140">
        <v>0</v>
      </c>
      <c r="H650" s="379"/>
      <c r="I650" s="241"/>
    </row>
    <row r="651" spans="1:9" ht="15.75" x14ac:dyDescent="0.25">
      <c r="A651" s="144"/>
      <c r="B651" s="138" t="s">
        <v>96</v>
      </c>
      <c r="C651" s="138">
        <v>1986</v>
      </c>
      <c r="D651" s="138">
        <v>81</v>
      </c>
      <c r="E651" s="139">
        <v>275056</v>
      </c>
      <c r="F651" s="139">
        <v>275056</v>
      </c>
      <c r="G651" s="140">
        <v>0</v>
      </c>
      <c r="H651" s="381"/>
      <c r="I651" s="241"/>
    </row>
    <row r="652" spans="1:9" ht="15.75" x14ac:dyDescent="0.25">
      <c r="A652" s="144"/>
      <c r="B652" s="142" t="s">
        <v>11</v>
      </c>
      <c r="C652" s="135" t="s">
        <v>525</v>
      </c>
      <c r="D652" s="289">
        <v>163.19999999999999</v>
      </c>
      <c r="E652" s="314">
        <v>554187</v>
      </c>
      <c r="F652" s="314">
        <v>554187</v>
      </c>
      <c r="G652" s="366">
        <v>0</v>
      </c>
      <c r="H652" s="382"/>
      <c r="I652" s="241">
        <v>2</v>
      </c>
    </row>
    <row r="653" spans="1:9" ht="15.75" x14ac:dyDescent="0.25">
      <c r="A653" s="142"/>
      <c r="B653" s="191"/>
      <c r="C653" s="138"/>
      <c r="D653" s="144"/>
      <c r="E653" s="140"/>
      <c r="F653" s="140"/>
      <c r="G653" s="140"/>
      <c r="H653" s="134"/>
      <c r="I653" s="241"/>
    </row>
    <row r="654" spans="1:9" ht="15.75" x14ac:dyDescent="0.25">
      <c r="A654" s="142">
        <v>86</v>
      </c>
      <c r="B654" s="383" t="s">
        <v>350</v>
      </c>
      <c r="C654" s="138">
        <v>1987</v>
      </c>
      <c r="D654" s="144">
        <v>71.599999999999994</v>
      </c>
      <c r="E654" s="140">
        <v>765795.66</v>
      </c>
      <c r="F654" s="140">
        <v>0</v>
      </c>
      <c r="G654" s="140">
        <v>765795.66</v>
      </c>
      <c r="H654" s="134"/>
      <c r="I654" s="241"/>
    </row>
    <row r="655" spans="1:9" ht="76.5" x14ac:dyDescent="0.25">
      <c r="A655" s="142"/>
      <c r="B655" s="384" t="s">
        <v>96</v>
      </c>
      <c r="C655" s="138"/>
      <c r="D655" s="144">
        <v>75.900000000000006</v>
      </c>
      <c r="E655" s="140">
        <v>811786</v>
      </c>
      <c r="F655" s="140">
        <v>0</v>
      </c>
      <c r="G655" s="140">
        <v>811786</v>
      </c>
      <c r="H655" s="349" t="s">
        <v>624</v>
      </c>
      <c r="I655" s="241"/>
    </row>
    <row r="656" spans="1:9" ht="51" x14ac:dyDescent="0.25">
      <c r="A656" s="142"/>
      <c r="B656" s="384" t="s">
        <v>356</v>
      </c>
      <c r="C656" s="138"/>
      <c r="D656" s="144">
        <v>71.599999999999994</v>
      </c>
      <c r="E656" s="140">
        <v>765795.66</v>
      </c>
      <c r="F656" s="140">
        <v>0</v>
      </c>
      <c r="G656" s="140">
        <v>765795.66</v>
      </c>
      <c r="H656" s="349" t="s">
        <v>625</v>
      </c>
      <c r="I656" s="241"/>
    </row>
    <row r="657" spans="1:9" ht="15.75" x14ac:dyDescent="0.25">
      <c r="A657" s="142"/>
      <c r="B657" s="384"/>
      <c r="C657" s="138"/>
      <c r="D657" s="144"/>
      <c r="E657" s="385"/>
      <c r="F657" s="385"/>
      <c r="G657" s="385"/>
      <c r="H657" s="134"/>
      <c r="I657" s="241"/>
    </row>
    <row r="658" spans="1:9" ht="15.75" x14ac:dyDescent="0.25">
      <c r="A658" s="142"/>
      <c r="B658" s="142" t="s">
        <v>626</v>
      </c>
      <c r="C658" s="135" t="s">
        <v>627</v>
      </c>
      <c r="D658" s="292">
        <f>SUM(D654:D656)</f>
        <v>219.1</v>
      </c>
      <c r="E658" s="291">
        <f>SUM(E654:E657)</f>
        <v>2343377.3200000003</v>
      </c>
      <c r="F658" s="291">
        <f>SUM(F654:F657)</f>
        <v>0</v>
      </c>
      <c r="G658" s="291">
        <f>SUM(G654:G657)</f>
        <v>2343377.3200000003</v>
      </c>
      <c r="H658" s="134"/>
      <c r="I658" s="241">
        <v>2</v>
      </c>
    </row>
    <row r="659" spans="1:9" ht="15.75" x14ac:dyDescent="0.25">
      <c r="A659" s="142"/>
      <c r="B659" s="142"/>
      <c r="C659" s="135"/>
      <c r="D659" s="146"/>
      <c r="E659" s="156"/>
      <c r="F659" s="156"/>
      <c r="G659" s="156"/>
      <c r="H659" s="134"/>
      <c r="I659" s="241"/>
    </row>
    <row r="660" spans="1:9" ht="15.75" x14ac:dyDescent="0.25">
      <c r="A660" s="142"/>
      <c r="B660" s="142" t="s">
        <v>628</v>
      </c>
      <c r="C660" s="135"/>
      <c r="D660" s="158"/>
      <c r="E660" s="158"/>
      <c r="F660" s="158"/>
      <c r="G660" s="158"/>
      <c r="H660" s="134"/>
      <c r="I660" s="241"/>
    </row>
    <row r="661" spans="1:9" ht="15.75" x14ac:dyDescent="0.25">
      <c r="A661" s="386"/>
      <c r="B661" s="386"/>
      <c r="C661" s="387"/>
      <c r="D661" s="158"/>
      <c r="E661" s="158"/>
      <c r="F661" s="158"/>
      <c r="G661" s="158"/>
      <c r="H661" s="134"/>
      <c r="I661" s="259"/>
    </row>
    <row r="662" spans="1:9" ht="15.75" x14ac:dyDescent="0.25">
      <c r="A662" s="386"/>
      <c r="B662" s="388"/>
      <c r="C662" s="387"/>
      <c r="D662" s="158"/>
      <c r="E662" s="158"/>
      <c r="F662" s="158"/>
      <c r="G662" s="158"/>
      <c r="H662" s="134"/>
      <c r="I662" s="259"/>
    </row>
    <row r="663" spans="1:9" ht="89.25" x14ac:dyDescent="0.25">
      <c r="A663" s="386">
        <v>87</v>
      </c>
      <c r="B663" s="389" t="s">
        <v>466</v>
      </c>
      <c r="C663" s="390"/>
      <c r="D663" s="391"/>
      <c r="E663" s="391"/>
      <c r="F663" s="391"/>
      <c r="G663" s="391"/>
      <c r="H663" s="392" t="s">
        <v>629</v>
      </c>
      <c r="I663" s="393">
        <v>0</v>
      </c>
    </row>
    <row r="664" spans="1:9" ht="15.75" x14ac:dyDescent="0.25">
      <c r="A664" s="386"/>
      <c r="B664" s="184"/>
      <c r="C664" s="387"/>
      <c r="D664" s="158"/>
      <c r="E664" s="158"/>
      <c r="F664" s="158"/>
      <c r="G664" s="158"/>
      <c r="H664" s="134"/>
      <c r="I664" s="259"/>
    </row>
    <row r="665" spans="1:9" ht="15.75" x14ac:dyDescent="0.25">
      <c r="A665" s="386"/>
      <c r="B665" s="184"/>
      <c r="C665" s="387"/>
      <c r="D665" s="158"/>
      <c r="E665" s="158"/>
      <c r="F665" s="158"/>
      <c r="G665" s="158"/>
      <c r="H665" s="134"/>
      <c r="I665" s="259"/>
    </row>
    <row r="666" spans="1:9" ht="63.75" x14ac:dyDescent="0.25">
      <c r="A666" s="386">
        <v>88</v>
      </c>
      <c r="B666" s="184" t="s">
        <v>467</v>
      </c>
      <c r="C666" s="387"/>
      <c r="D666" s="158">
        <v>62.7</v>
      </c>
      <c r="E666" s="158">
        <v>2739508.55</v>
      </c>
      <c r="F666" s="158">
        <v>0</v>
      </c>
      <c r="G666" s="158">
        <v>2739508.55</v>
      </c>
      <c r="H666" s="349" t="s">
        <v>630</v>
      </c>
      <c r="I666" s="259">
        <v>1</v>
      </c>
    </row>
    <row r="667" spans="1:9" ht="63.75" x14ac:dyDescent="0.25">
      <c r="A667" s="386">
        <v>89</v>
      </c>
      <c r="B667" s="184" t="s">
        <v>468</v>
      </c>
      <c r="C667" s="387"/>
      <c r="D667" s="158">
        <v>88.8</v>
      </c>
      <c r="E667" s="158">
        <v>2701924.82</v>
      </c>
      <c r="F667" s="158">
        <v>0</v>
      </c>
      <c r="G667" s="158">
        <v>2701924.82</v>
      </c>
      <c r="H667" s="349" t="s">
        <v>630</v>
      </c>
      <c r="I667" s="259">
        <v>1</v>
      </c>
    </row>
    <row r="668" spans="1:9" ht="75" x14ac:dyDescent="0.25">
      <c r="A668" s="386">
        <v>90</v>
      </c>
      <c r="B668" s="184" t="s">
        <v>469</v>
      </c>
      <c r="C668" s="387"/>
      <c r="D668" s="158">
        <v>83.7</v>
      </c>
      <c r="E668" s="158">
        <v>2762154.18</v>
      </c>
      <c r="F668" s="158">
        <v>0</v>
      </c>
      <c r="G668" s="158">
        <v>2762154.18</v>
      </c>
      <c r="H668" s="349" t="s">
        <v>630</v>
      </c>
      <c r="I668" s="259">
        <v>1</v>
      </c>
    </row>
    <row r="669" spans="1:9" ht="15.75" x14ac:dyDescent="0.25">
      <c r="A669" s="386">
        <v>91</v>
      </c>
      <c r="B669" s="184"/>
      <c r="C669" s="387"/>
      <c r="D669" s="158"/>
      <c r="E669" s="158"/>
      <c r="F669" s="158"/>
      <c r="G669" s="158"/>
      <c r="H669" s="134"/>
      <c r="I669" s="259">
        <v>1</v>
      </c>
    </row>
    <row r="670" spans="1:9" ht="63.75" x14ac:dyDescent="0.25">
      <c r="A670" s="386">
        <v>92</v>
      </c>
      <c r="B670" s="185" t="s">
        <v>470</v>
      </c>
      <c r="C670" s="387"/>
      <c r="D670" s="158">
        <v>64.900000000000006</v>
      </c>
      <c r="E670" s="158">
        <v>2011543.44</v>
      </c>
      <c r="F670" s="158">
        <v>0</v>
      </c>
      <c r="G670" s="158">
        <v>2011543.44</v>
      </c>
      <c r="H670" s="349" t="s">
        <v>631</v>
      </c>
      <c r="I670" s="259">
        <v>1</v>
      </c>
    </row>
    <row r="671" spans="1:9" ht="63.75" x14ac:dyDescent="0.25">
      <c r="A671" s="386">
        <v>93</v>
      </c>
      <c r="B671" s="394" t="s">
        <v>471</v>
      </c>
      <c r="C671" s="387"/>
      <c r="D671" s="158">
        <v>34.200000000000003</v>
      </c>
      <c r="E671" s="158">
        <v>1326282</v>
      </c>
      <c r="F671" s="158">
        <v>0</v>
      </c>
      <c r="G671" s="158">
        <v>1326282</v>
      </c>
      <c r="H671" s="349" t="s">
        <v>632</v>
      </c>
      <c r="I671" s="259">
        <v>1</v>
      </c>
    </row>
    <row r="672" spans="1:9" ht="60" x14ac:dyDescent="0.25">
      <c r="A672" s="395">
        <v>94</v>
      </c>
      <c r="B672" s="185" t="s">
        <v>633</v>
      </c>
      <c r="C672" s="387"/>
      <c r="D672" s="158">
        <v>77.099999999999994</v>
      </c>
      <c r="E672" s="158">
        <v>2288783.75</v>
      </c>
      <c r="F672" s="158">
        <v>0</v>
      </c>
      <c r="G672" s="158">
        <v>2288783.75</v>
      </c>
      <c r="H672" s="134"/>
      <c r="I672" s="259"/>
    </row>
    <row r="673" spans="1:9" ht="15.75" x14ac:dyDescent="0.25">
      <c r="A673" s="395"/>
      <c r="B673" s="184"/>
      <c r="C673" s="387"/>
      <c r="D673" s="158"/>
      <c r="E673" s="158"/>
      <c r="F673" s="158"/>
      <c r="G673" s="158"/>
      <c r="H673" s="134"/>
      <c r="I673" s="259"/>
    </row>
    <row r="674" spans="1:9" ht="15.75" x14ac:dyDescent="0.25">
      <c r="A674" s="396"/>
      <c r="B674" s="184"/>
      <c r="C674" s="387"/>
      <c r="D674" s="158"/>
      <c r="E674" s="158"/>
      <c r="F674" s="158"/>
      <c r="G674" s="158"/>
      <c r="H674" s="134"/>
      <c r="I674" s="259"/>
    </row>
    <row r="675" spans="1:9" ht="15.75" x14ac:dyDescent="0.25">
      <c r="A675" s="396"/>
      <c r="B675" s="397"/>
      <c r="C675" s="387"/>
      <c r="D675" s="398"/>
      <c r="E675" s="399">
        <v>523622.04</v>
      </c>
      <c r="F675" s="400">
        <v>21690</v>
      </c>
      <c r="G675" s="399">
        <v>-324412.86</v>
      </c>
      <c r="H675" s="401"/>
      <c r="I675" s="259"/>
    </row>
    <row r="676" spans="1:9" ht="15.75" x14ac:dyDescent="0.25">
      <c r="A676" s="402"/>
      <c r="B676" s="403" t="s">
        <v>634</v>
      </c>
      <c r="C676" s="404"/>
      <c r="D676" s="405">
        <f>SUM(D662:D675)</f>
        <v>411.4</v>
      </c>
      <c r="E676" s="406">
        <f>SUM(E662:E675)</f>
        <v>14353818.779999997</v>
      </c>
      <c r="F676" s="406">
        <f>SUM(F662:F675)</f>
        <v>21690</v>
      </c>
      <c r="G676" s="406">
        <f>SUM(G662:G675)</f>
        <v>13505783.879999999</v>
      </c>
      <c r="H676" s="407"/>
      <c r="I676" s="408">
        <f>SUM(I662:I675)</f>
        <v>6</v>
      </c>
    </row>
    <row r="677" spans="1:9" ht="15.75" x14ac:dyDescent="0.25">
      <c r="A677" s="495" t="s">
        <v>429</v>
      </c>
      <c r="B677" s="496"/>
      <c r="C677" s="409"/>
      <c r="D677" s="410">
        <f>D13+D19+D25+D32+D39+D44+D49+D53+D58+D64+D74+D81+D88+D95+D104+D109+D115+D120+D125+D130+D144+D147+D159+D166+D178+D184+D192+D200+D210+D216+D222+D231+D239+D248+D256+D267+D274+D281+D290+D295+D302+D308+D313+D317+D327+D334+D338+D342+D357+D374+D390+D397+D403+D410+D415+D421+D427+D434+D443+D449+D454+D461+D471+D475+D478+D481+D485+D508+D522+D534+D546+D553+D565+D578+D587+D604+D612+D620+D630+D634+D637+D644+D648+D652+D658+D676</f>
        <v>16469.000000000004</v>
      </c>
      <c r="E677" s="410">
        <f>E13+E19+E25+E32+E39+E44+E49+E53+E58+E64+E74+E81+E88+E95+E104+E109+E115+E120+E125+E130+E144+E147+E159+E166+E178+E184+E192+E200+E210+E216+E222+E231+E239+E248+E256+E267+E274+E281+E290+E295+E302+E308+E313+E317+E327+E334+E338+E342+E357+E374+E390+E397+E403+E410+E415+E421+E427+E434+E443+E449+E454+E461+E471+E475+E478+E481+E485+E508+E522+E534+E546+E553+E565+E578+E587+E604+E612+E620+E630+E634+E637+E644+E648+E652+E658+E676</f>
        <v>50936930.569999993</v>
      </c>
      <c r="F677" s="410">
        <f>F13+F19+F25+F32+F39+F44+F49+F53+F58+F64+F74+F81+F88+F95+F104+F109+F115+F120+F125+F130+F144+F147+F159+F166+F178+F184+F192+F200+F210+F216+F222+F231+F239+F248+F256+F267+F274+F281+F290+F295+F302+F308+F313+F317+F327+F334+F338+F342+F357+F374+F390+F397+F403+F410+F415+F421+F427+F434+F443+F449+F454+F461+F471+F475+F478+F481+F485+F508+F522+F534+F546+F553+F565+F578+F587+F604+F612+F620+F630+F634+F637+F644+F648+F652+F658+F676</f>
        <v>16132824</v>
      </c>
      <c r="G677" s="410">
        <f>G13+G19+G25+G32+G39+G44+G49+G53+G58+G64+G74+G81+G88+G95+G104+G109+G115+G120+G125+G130+G144+G147+G159+G166+G178+G184+G192+G200+G210+G216+G222+G231+G239+G248+G256+G267+G274+G281+G290+G295+G302+G308+G313+G317+G327+G334+G338+G342+G357+G374+G390+G397+G403+G410+G415+G421+G427+G434+G443+G449+G454+G461+G471+G475+G478+G481+G485+G508+G522+G534+G546+G553+G565+G578+G587+G604+G612+G620+G630+G634+G637+G644+G648+G652+G658+G676</f>
        <v>34804106.259999998</v>
      </c>
      <c r="H677" s="410"/>
      <c r="I677" s="411">
        <f>I13+I19+I25+I32+I39+I44+I49+I53+I58+I64+I74+I81+I88+I95+I104+I109+I115+I120+I125+I130+I144+I147+I159+I166+I178+I184+I192+I200+I210+I216+I222+I231+I239+I248+I256+I267+I274+I281+I290+I295+I302+I308+I313+I317+I327+I334+I338+I342+I357+I374+I390+I397+I403+I410+I415+I421+I427+I434+I443+I449+I454+I461+I471+I475+I478+I481+I485+I508+I522+I534+I546+I553+I565+I578+I587+I604+I612+I620+I630+I634+I637+I644+I648+I652+I658+I676</f>
        <v>285</v>
      </c>
    </row>
  </sheetData>
  <mergeCells count="224">
    <mergeCell ref="C233:H233"/>
    <mergeCell ref="H234:H235"/>
    <mergeCell ref="C292:H292"/>
    <mergeCell ref="H293:H295"/>
    <mergeCell ref="C294:C295"/>
    <mergeCell ref="C297:H297"/>
    <mergeCell ref="C300:H300"/>
    <mergeCell ref="C373:C374"/>
    <mergeCell ref="C376:H376"/>
    <mergeCell ref="H377:H378"/>
    <mergeCell ref="C389:C390"/>
    <mergeCell ref="C392:H392"/>
    <mergeCell ref="H393:H395"/>
    <mergeCell ref="C396:C397"/>
    <mergeCell ref="H400:H403"/>
    <mergeCell ref="C66:H66"/>
    <mergeCell ref="H67:H74"/>
    <mergeCell ref="C73:C74"/>
    <mergeCell ref="C77:H77"/>
    <mergeCell ref="H78:H81"/>
    <mergeCell ref="C80:C81"/>
    <mergeCell ref="C97:H97"/>
    <mergeCell ref="H98:H104"/>
    <mergeCell ref="C103:C104"/>
    <mergeCell ref="C106:H106"/>
    <mergeCell ref="H107:H109"/>
    <mergeCell ref="C108:C109"/>
    <mergeCell ref="C111:H111"/>
    <mergeCell ref="H112:H115"/>
    <mergeCell ref="C114:C115"/>
    <mergeCell ref="C117:H117"/>
    <mergeCell ref="G2:I2"/>
    <mergeCell ref="G4:I4"/>
    <mergeCell ref="B5:I5"/>
    <mergeCell ref="A6:I6"/>
    <mergeCell ref="C7:C9"/>
    <mergeCell ref="D7:D9"/>
    <mergeCell ref="E7:G8"/>
    <mergeCell ref="H7:H9"/>
    <mergeCell ref="I7:I9"/>
    <mergeCell ref="C21:G21"/>
    <mergeCell ref="H21:H25"/>
    <mergeCell ref="C24:C25"/>
    <mergeCell ref="C27:H27"/>
    <mergeCell ref="H28:H32"/>
    <mergeCell ref="C31:C32"/>
    <mergeCell ref="C10:G10"/>
    <mergeCell ref="H10:H13"/>
    <mergeCell ref="C12:C13"/>
    <mergeCell ref="C14:H14"/>
    <mergeCell ref="H15:H19"/>
    <mergeCell ref="C18:C19"/>
    <mergeCell ref="C46:H46"/>
    <mergeCell ref="H47:H49"/>
    <mergeCell ref="C48:C49"/>
    <mergeCell ref="H51:H53"/>
    <mergeCell ref="C52:C53"/>
    <mergeCell ref="C34:H34"/>
    <mergeCell ref="H35:H39"/>
    <mergeCell ref="C38:C39"/>
    <mergeCell ref="C41:H41"/>
    <mergeCell ref="H42:H44"/>
    <mergeCell ref="C43:C44"/>
    <mergeCell ref="C83:H83"/>
    <mergeCell ref="H84:H88"/>
    <mergeCell ref="C87:C88"/>
    <mergeCell ref="C90:H90"/>
    <mergeCell ref="H91:H95"/>
    <mergeCell ref="C94:C95"/>
    <mergeCell ref="C54:H54"/>
    <mergeCell ref="H55:H58"/>
    <mergeCell ref="C57:C58"/>
    <mergeCell ref="C60:H60"/>
    <mergeCell ref="H61:H64"/>
    <mergeCell ref="C63:C64"/>
    <mergeCell ref="C132:H132"/>
    <mergeCell ref="H133:H137"/>
    <mergeCell ref="B142:B143"/>
    <mergeCell ref="C146:H146"/>
    <mergeCell ref="C149:H149"/>
    <mergeCell ref="C119:C120"/>
    <mergeCell ref="C122:H122"/>
    <mergeCell ref="H123:H125"/>
    <mergeCell ref="C124:C125"/>
    <mergeCell ref="H128:H130"/>
    <mergeCell ref="C129:C130"/>
    <mergeCell ref="H118:H120"/>
    <mergeCell ref="C168:H168"/>
    <mergeCell ref="D169:F169"/>
    <mergeCell ref="H169:H175"/>
    <mergeCell ref="C177:C178"/>
    <mergeCell ref="C180:H180"/>
    <mergeCell ref="D150:F150"/>
    <mergeCell ref="H150:H155"/>
    <mergeCell ref="C161:H161"/>
    <mergeCell ref="D162:F162"/>
    <mergeCell ref="H162:H166"/>
    <mergeCell ref="C165:C166"/>
    <mergeCell ref="H236:H239"/>
    <mergeCell ref="C238:C239"/>
    <mergeCell ref="C240:H240"/>
    <mergeCell ref="C241:H241"/>
    <mergeCell ref="H242:H245"/>
    <mergeCell ref="H181:H183"/>
    <mergeCell ref="C183:C184"/>
    <mergeCell ref="C186:H186"/>
    <mergeCell ref="H187:H188"/>
    <mergeCell ref="C191:C192"/>
    <mergeCell ref="C194:H194"/>
    <mergeCell ref="D195:F195"/>
    <mergeCell ref="H195:H200"/>
    <mergeCell ref="C202:H202"/>
    <mergeCell ref="H203:H207"/>
    <mergeCell ref="C212:H212"/>
    <mergeCell ref="H213:H216"/>
    <mergeCell ref="C215:C216"/>
    <mergeCell ref="C218:H218"/>
    <mergeCell ref="H219:H222"/>
    <mergeCell ref="C221:C222"/>
    <mergeCell ref="C224:H224"/>
    <mergeCell ref="H225:H227"/>
    <mergeCell ref="C230:C231"/>
    <mergeCell ref="C266:C267"/>
    <mergeCell ref="C269:G269"/>
    <mergeCell ref="H269:H272"/>
    <mergeCell ref="C273:C274"/>
    <mergeCell ref="C276:H276"/>
    <mergeCell ref="C247:C248"/>
    <mergeCell ref="C250:H250"/>
    <mergeCell ref="H251:H253"/>
    <mergeCell ref="C255:C256"/>
    <mergeCell ref="C258:G258"/>
    <mergeCell ref="H258:H262"/>
    <mergeCell ref="C304:H304"/>
    <mergeCell ref="H305:H308"/>
    <mergeCell ref="C310:H310"/>
    <mergeCell ref="H311:H313"/>
    <mergeCell ref="C315:G315"/>
    <mergeCell ref="H277:H281"/>
    <mergeCell ref="C280:C281"/>
    <mergeCell ref="C283:H283"/>
    <mergeCell ref="H284:H290"/>
    <mergeCell ref="C289:C290"/>
    <mergeCell ref="C344:H344"/>
    <mergeCell ref="H345:H347"/>
    <mergeCell ref="C356:C357"/>
    <mergeCell ref="C359:H359"/>
    <mergeCell ref="H360:H362"/>
    <mergeCell ref="C319:H319"/>
    <mergeCell ref="H320:H323"/>
    <mergeCell ref="C329:H329"/>
    <mergeCell ref="H330:H333"/>
    <mergeCell ref="C336:H336"/>
    <mergeCell ref="H413:H415"/>
    <mergeCell ref="C414:C415"/>
    <mergeCell ref="C417:H417"/>
    <mergeCell ref="H418:H420"/>
    <mergeCell ref="C420:C421"/>
    <mergeCell ref="C402:C403"/>
    <mergeCell ref="C406:H406"/>
    <mergeCell ref="H407:H409"/>
    <mergeCell ref="C409:C410"/>
    <mergeCell ref="C412:H412"/>
    <mergeCell ref="C433:C434"/>
    <mergeCell ref="C436:H436"/>
    <mergeCell ref="H437:H440"/>
    <mergeCell ref="C442:C443"/>
    <mergeCell ref="C445:H445"/>
    <mergeCell ref="C423:H423"/>
    <mergeCell ref="H424:H425"/>
    <mergeCell ref="C426:C427"/>
    <mergeCell ref="C429:H429"/>
    <mergeCell ref="H430:H431"/>
    <mergeCell ref="H457:H460"/>
    <mergeCell ref="C460:C461"/>
    <mergeCell ref="C463:H463"/>
    <mergeCell ref="H464:H467"/>
    <mergeCell ref="C470:C471"/>
    <mergeCell ref="H446:H448"/>
    <mergeCell ref="C448:C449"/>
    <mergeCell ref="C451:H451"/>
    <mergeCell ref="H452:H453"/>
    <mergeCell ref="C456:H456"/>
    <mergeCell ref="C510:H510"/>
    <mergeCell ref="H512:H515"/>
    <mergeCell ref="C521:C522"/>
    <mergeCell ref="C524:H524"/>
    <mergeCell ref="C533:C534"/>
    <mergeCell ref="C473:H473"/>
    <mergeCell ref="C477:H477"/>
    <mergeCell ref="C483:H483"/>
    <mergeCell ref="C487:H487"/>
    <mergeCell ref="C507:C508"/>
    <mergeCell ref="C555:H555"/>
    <mergeCell ref="H556:H557"/>
    <mergeCell ref="C564:C565"/>
    <mergeCell ref="C567:H567"/>
    <mergeCell ref="H568:H572"/>
    <mergeCell ref="C536:H536"/>
    <mergeCell ref="H537:H540"/>
    <mergeCell ref="C545:C546"/>
    <mergeCell ref="C548:H548"/>
    <mergeCell ref="H549:H553"/>
    <mergeCell ref="C552:C553"/>
    <mergeCell ref="C603:C604"/>
    <mergeCell ref="C606:H606"/>
    <mergeCell ref="H607:H610"/>
    <mergeCell ref="C611:C612"/>
    <mergeCell ref="C614:H614"/>
    <mergeCell ref="C580:H580"/>
    <mergeCell ref="H581:H582"/>
    <mergeCell ref="C586:C587"/>
    <mergeCell ref="C589:H589"/>
    <mergeCell ref="H590:H592"/>
    <mergeCell ref="B636:G636"/>
    <mergeCell ref="H637:H640"/>
    <mergeCell ref="B645:H645"/>
    <mergeCell ref="C649:H649"/>
    <mergeCell ref="A677:B677"/>
    <mergeCell ref="C619:C620"/>
    <mergeCell ref="C622:H622"/>
    <mergeCell ref="H623:H626"/>
    <mergeCell ref="C629:C630"/>
    <mergeCell ref="B632:H63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7"/>
  <sheetViews>
    <sheetView workbookViewId="0">
      <selection activeCell="I9" sqref="I9:K9"/>
    </sheetView>
  </sheetViews>
  <sheetFormatPr defaultRowHeight="15" x14ac:dyDescent="0.25"/>
  <cols>
    <col min="1" max="1" width="4" customWidth="1"/>
    <col min="2" max="2" width="21.42578125" customWidth="1"/>
    <col min="3" max="3" width="9.42578125" customWidth="1"/>
    <col min="4" max="4" width="18.42578125" customWidth="1"/>
    <col min="6" max="6" width="7.42578125" customWidth="1"/>
    <col min="7" max="8" width="12.42578125" customWidth="1"/>
    <col min="9" max="9" width="12.7109375" customWidth="1"/>
    <col min="10" max="10" width="10.5703125" customWidth="1"/>
    <col min="11" max="11" width="11.5703125" customWidth="1"/>
    <col min="14" max="14" width="18.140625" customWidth="1"/>
  </cols>
  <sheetData>
    <row r="4" spans="1:11" ht="18.75" x14ac:dyDescent="0.3">
      <c r="I4" s="2"/>
      <c r="J4" s="189" t="s">
        <v>456</v>
      </c>
      <c r="K4" s="189"/>
    </row>
    <row r="5" spans="1:11" ht="18.75" x14ac:dyDescent="0.3">
      <c r="I5" s="456" t="s">
        <v>457</v>
      </c>
      <c r="J5" s="456"/>
      <c r="K5" s="456"/>
    </row>
    <row r="6" spans="1:11" ht="18.75" x14ac:dyDescent="0.3">
      <c r="I6" s="456" t="s">
        <v>458</v>
      </c>
      <c r="J6" s="456"/>
      <c r="K6" s="456"/>
    </row>
    <row r="8" spans="1:11" ht="18.75" customHeight="1" x14ac:dyDescent="0.25">
      <c r="A8" s="535" t="s">
        <v>687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</row>
    <row r="9" spans="1:11" ht="25.5" customHeight="1" x14ac:dyDescent="0.25">
      <c r="A9" s="536" t="s">
        <v>22</v>
      </c>
      <c r="B9" s="68" t="s">
        <v>23</v>
      </c>
      <c r="C9" s="538" t="s">
        <v>24</v>
      </c>
      <c r="D9" s="536" t="s">
        <v>1</v>
      </c>
      <c r="E9" s="536" t="s">
        <v>405</v>
      </c>
      <c r="F9" s="536"/>
      <c r="G9" s="541" t="s">
        <v>430</v>
      </c>
      <c r="H9" s="541"/>
      <c r="I9" s="542" t="s">
        <v>683</v>
      </c>
      <c r="J9" s="542"/>
      <c r="K9" s="543"/>
    </row>
    <row r="10" spans="1:11" ht="26.25" thickBot="1" x14ac:dyDescent="0.3">
      <c r="A10" s="537"/>
      <c r="B10" s="11"/>
      <c r="C10" s="539"/>
      <c r="D10" s="540"/>
      <c r="E10" s="537"/>
      <c r="F10" s="537"/>
      <c r="G10" s="216" t="s">
        <v>8</v>
      </c>
      <c r="H10" s="216" t="s">
        <v>431</v>
      </c>
      <c r="I10" s="56" t="s">
        <v>26</v>
      </c>
      <c r="J10" s="57" t="s">
        <v>342</v>
      </c>
      <c r="K10" s="57" t="s">
        <v>27</v>
      </c>
    </row>
    <row r="11" spans="1:11" ht="39" thickBot="1" x14ac:dyDescent="0.3">
      <c r="A11" s="50">
        <v>1</v>
      </c>
      <c r="B11" s="69" t="s">
        <v>406</v>
      </c>
      <c r="C11" s="204"/>
      <c r="D11" s="70" t="s">
        <v>496</v>
      </c>
      <c r="E11" s="55"/>
      <c r="F11" s="55"/>
      <c r="G11" s="55" t="s">
        <v>432</v>
      </c>
      <c r="H11" s="55" t="s">
        <v>433</v>
      </c>
      <c r="I11" s="71">
        <v>0</v>
      </c>
      <c r="J11" s="86">
        <v>0</v>
      </c>
      <c r="K11" s="71">
        <v>0</v>
      </c>
    </row>
    <row r="12" spans="1:11" ht="51.75" thickBot="1" x14ac:dyDescent="0.3">
      <c r="A12" s="50">
        <v>2</v>
      </c>
      <c r="B12" s="72" t="s">
        <v>408</v>
      </c>
      <c r="C12" s="204"/>
      <c r="D12" s="70" t="s">
        <v>409</v>
      </c>
      <c r="E12" s="55"/>
      <c r="F12" s="55"/>
      <c r="G12" s="55" t="s">
        <v>432</v>
      </c>
      <c r="H12" s="55" t="s">
        <v>433</v>
      </c>
      <c r="I12" s="71">
        <v>0</v>
      </c>
      <c r="J12" s="86">
        <v>0</v>
      </c>
      <c r="K12" s="71">
        <v>0</v>
      </c>
    </row>
    <row r="13" spans="1:11" ht="51.75" thickBot="1" x14ac:dyDescent="0.3">
      <c r="A13" s="50">
        <v>3</v>
      </c>
      <c r="B13" s="72" t="s">
        <v>410</v>
      </c>
      <c r="C13" s="204"/>
      <c r="D13" s="70" t="s">
        <v>497</v>
      </c>
      <c r="E13" s="55"/>
      <c r="F13" s="55"/>
      <c r="G13" s="55" t="s">
        <v>635</v>
      </c>
      <c r="H13" s="55" t="s">
        <v>636</v>
      </c>
      <c r="I13" s="71">
        <v>1170509</v>
      </c>
      <c r="J13" s="86">
        <v>0</v>
      </c>
      <c r="K13" s="71">
        <v>1170509</v>
      </c>
    </row>
    <row r="14" spans="1:11" ht="39" thickBot="1" x14ac:dyDescent="0.3">
      <c r="A14" s="50">
        <v>4</v>
      </c>
      <c r="B14" s="72" t="s">
        <v>411</v>
      </c>
      <c r="C14" s="204"/>
      <c r="D14" s="70" t="s">
        <v>407</v>
      </c>
      <c r="E14" s="55"/>
      <c r="F14" s="55"/>
      <c r="G14" s="55" t="s">
        <v>432</v>
      </c>
      <c r="H14" s="55" t="s">
        <v>433</v>
      </c>
      <c r="I14" s="73">
        <v>126655</v>
      </c>
      <c r="J14" s="53">
        <v>0</v>
      </c>
      <c r="K14" s="73">
        <v>126655</v>
      </c>
    </row>
    <row r="15" spans="1:11" ht="39" thickBot="1" x14ac:dyDescent="0.3">
      <c r="A15" s="50">
        <v>5</v>
      </c>
      <c r="B15" s="72" t="s">
        <v>412</v>
      </c>
      <c r="C15" s="204"/>
      <c r="D15" s="70" t="s">
        <v>413</v>
      </c>
      <c r="E15" s="55"/>
      <c r="F15" s="55" t="s">
        <v>414</v>
      </c>
      <c r="G15" s="55" t="s">
        <v>432</v>
      </c>
      <c r="H15" s="55" t="s">
        <v>433</v>
      </c>
      <c r="I15" s="71"/>
      <c r="J15" s="86"/>
      <c r="K15" s="71"/>
    </row>
    <row r="16" spans="1:11" ht="39" thickBot="1" x14ac:dyDescent="0.3">
      <c r="A16" s="50">
        <v>6</v>
      </c>
      <c r="B16" s="74" t="s">
        <v>415</v>
      </c>
      <c r="C16" s="204"/>
      <c r="D16" s="70" t="s">
        <v>413</v>
      </c>
      <c r="E16" s="55"/>
      <c r="F16" s="55" t="s">
        <v>416</v>
      </c>
      <c r="G16" s="55" t="s">
        <v>432</v>
      </c>
      <c r="H16" s="55" t="s">
        <v>433</v>
      </c>
      <c r="I16" s="71"/>
      <c r="J16" s="86"/>
      <c r="K16" s="71"/>
    </row>
    <row r="17" spans="1:11" x14ac:dyDescent="0.25">
      <c r="A17" s="50"/>
      <c r="B17" s="75" t="s">
        <v>404</v>
      </c>
      <c r="C17" s="76"/>
      <c r="D17" s="77"/>
      <c r="E17" s="77"/>
      <c r="F17" s="78"/>
      <c r="G17" s="78"/>
      <c r="H17" s="78"/>
      <c r="I17" s="87">
        <f>SUM(I12:I16)</f>
        <v>1297164</v>
      </c>
      <c r="J17" s="88">
        <f>SUM(J12:J16)</f>
        <v>0</v>
      </c>
      <c r="K17" s="87">
        <f>SUM(K12:K16)</f>
        <v>1297164</v>
      </c>
    </row>
  </sheetData>
  <mergeCells count="10">
    <mergeCell ref="I5:K5"/>
    <mergeCell ref="I6:K6"/>
    <mergeCell ref="A8:K8"/>
    <mergeCell ref="A9:A10"/>
    <mergeCell ref="C9:C10"/>
    <mergeCell ref="D9:D10"/>
    <mergeCell ref="E9:E10"/>
    <mergeCell ref="F9:F10"/>
    <mergeCell ref="G9:H9"/>
    <mergeCell ref="I9:K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86"/>
  <sheetViews>
    <sheetView tabSelected="1" topLeftCell="B1" zoomScaleNormal="100" workbookViewId="0">
      <selection activeCell="A7" sqref="A7:J7"/>
    </sheetView>
  </sheetViews>
  <sheetFormatPr defaultRowHeight="15" x14ac:dyDescent="0.25"/>
  <cols>
    <col min="1" max="1" width="3.28515625" customWidth="1"/>
    <col min="2" max="2" width="34.28515625" customWidth="1"/>
    <col min="3" max="3" width="10.85546875" customWidth="1"/>
    <col min="4" max="4" width="14.28515625" customWidth="1"/>
    <col min="5" max="5" width="13.85546875" customWidth="1"/>
    <col min="6" max="6" width="12" customWidth="1"/>
    <col min="7" max="7" width="12.42578125" customWidth="1"/>
    <col min="8" max="8" width="15.42578125" customWidth="1"/>
    <col min="9" max="9" width="13.7109375" customWidth="1"/>
    <col min="10" max="10" width="15.42578125" customWidth="1"/>
    <col min="11" max="11" width="13" customWidth="1"/>
    <col min="12" max="12" width="14" customWidth="1"/>
    <col min="13" max="13" width="14.7109375" customWidth="1"/>
    <col min="14" max="15" width="12.42578125" bestFit="1" customWidth="1"/>
    <col min="16" max="16" width="14.28515625" customWidth="1"/>
    <col min="17" max="17" width="10.42578125" customWidth="1"/>
  </cols>
  <sheetData>
    <row r="2" spans="1:10" x14ac:dyDescent="0.25">
      <c r="I2" s="529" t="s">
        <v>456</v>
      </c>
      <c r="J2" s="529"/>
    </row>
    <row r="3" spans="1:10" ht="18.75" x14ac:dyDescent="0.3">
      <c r="A3" s="179" t="s">
        <v>359</v>
      </c>
      <c r="B3" s="179"/>
      <c r="C3" s="179"/>
      <c r="D3" s="179"/>
      <c r="E3" s="179"/>
      <c r="F3" s="179"/>
      <c r="G3" s="179"/>
      <c r="H3" s="179"/>
      <c r="I3" s="529" t="s">
        <v>457</v>
      </c>
      <c r="J3" s="529"/>
    </row>
    <row r="4" spans="1:10" ht="18.75" x14ac:dyDescent="0.3">
      <c r="A4" s="179"/>
      <c r="B4" s="179"/>
      <c r="C4" s="179"/>
      <c r="D4" s="179"/>
      <c r="E4" s="179"/>
      <c r="F4" s="179"/>
      <c r="G4" s="179"/>
      <c r="H4" s="179"/>
      <c r="I4" s="529" t="s">
        <v>458</v>
      </c>
      <c r="J4" s="529"/>
    </row>
    <row r="5" spans="1:10" ht="15.75" x14ac:dyDescent="0.25">
      <c r="A5" s="183"/>
      <c r="B5" s="551" t="s">
        <v>57</v>
      </c>
      <c r="C5" s="551"/>
      <c r="D5" s="551"/>
      <c r="E5" s="551"/>
      <c r="F5" s="551"/>
      <c r="G5" s="551"/>
      <c r="H5" s="551"/>
      <c r="I5" s="551"/>
      <c r="J5" s="551"/>
    </row>
    <row r="6" spans="1:10" x14ac:dyDescent="0.25">
      <c r="A6" s="552" t="s">
        <v>465</v>
      </c>
      <c r="B6" s="552"/>
      <c r="C6" s="552"/>
      <c r="D6" s="552"/>
      <c r="E6" s="552"/>
      <c r="F6" s="552"/>
      <c r="G6" s="552"/>
      <c r="H6" s="552"/>
      <c r="I6" s="552"/>
      <c r="J6" s="552"/>
    </row>
    <row r="7" spans="1:10" ht="15" customHeight="1" thickBot="1" x14ac:dyDescent="0.3">
      <c r="A7" s="553" t="s">
        <v>689</v>
      </c>
      <c r="B7" s="553"/>
      <c r="C7" s="553"/>
      <c r="D7" s="553"/>
      <c r="E7" s="553"/>
      <c r="F7" s="553"/>
      <c r="G7" s="553"/>
      <c r="H7" s="553"/>
      <c r="I7" s="553"/>
      <c r="J7" s="553"/>
    </row>
    <row r="8" spans="1:10" ht="18.75" customHeight="1" x14ac:dyDescent="0.25">
      <c r="A8" s="122"/>
      <c r="B8" s="123" t="s">
        <v>58</v>
      </c>
      <c r="C8" s="554" t="s">
        <v>59</v>
      </c>
      <c r="D8" s="554" t="s">
        <v>60</v>
      </c>
      <c r="E8" s="557" t="s">
        <v>60</v>
      </c>
      <c r="F8" s="560" t="s">
        <v>637</v>
      </c>
      <c r="G8" s="560" t="s">
        <v>61</v>
      </c>
      <c r="H8" s="560"/>
      <c r="I8" s="560"/>
      <c r="J8" s="545" t="s">
        <v>62</v>
      </c>
    </row>
    <row r="9" spans="1:10" ht="25.5" x14ac:dyDescent="0.25">
      <c r="A9" s="124" t="s">
        <v>63</v>
      </c>
      <c r="B9" s="125" t="s">
        <v>64</v>
      </c>
      <c r="C9" s="555"/>
      <c r="D9" s="555"/>
      <c r="E9" s="558"/>
      <c r="F9" s="548"/>
      <c r="G9" s="548" t="s">
        <v>688</v>
      </c>
      <c r="H9" s="548"/>
      <c r="I9" s="548"/>
      <c r="J9" s="546"/>
    </row>
    <row r="10" spans="1:10" ht="15.75" thickBot="1" x14ac:dyDescent="0.3">
      <c r="A10" s="126"/>
      <c r="B10" s="127"/>
      <c r="C10" s="556"/>
      <c r="D10" s="556"/>
      <c r="E10" s="559"/>
      <c r="F10" s="561"/>
      <c r="G10" s="128" t="s">
        <v>28</v>
      </c>
      <c r="H10" s="128" t="s">
        <v>65</v>
      </c>
      <c r="I10" s="128" t="s">
        <v>66</v>
      </c>
      <c r="J10" s="547"/>
    </row>
    <row r="11" spans="1:10" x14ac:dyDescent="0.25">
      <c r="A11" s="412"/>
      <c r="B11" s="549" t="s">
        <v>638</v>
      </c>
      <c r="C11" s="549"/>
      <c r="D11" s="549"/>
      <c r="E11" s="549"/>
      <c r="F11" s="413"/>
      <c r="G11" s="413"/>
      <c r="H11" s="413"/>
      <c r="I11" s="413"/>
      <c r="J11" s="413"/>
    </row>
    <row r="12" spans="1:10" ht="18" customHeight="1" x14ac:dyDescent="0.25">
      <c r="A12" s="217">
        <v>1</v>
      </c>
      <c r="B12" s="170" t="s">
        <v>67</v>
      </c>
      <c r="C12" s="188">
        <v>1959</v>
      </c>
      <c r="D12" s="188">
        <v>610.1</v>
      </c>
      <c r="E12" s="414"/>
      <c r="F12" s="415"/>
      <c r="G12" s="52">
        <v>277693</v>
      </c>
      <c r="H12" s="52">
        <v>265357</v>
      </c>
      <c r="I12" s="52">
        <v>12336</v>
      </c>
      <c r="J12" s="208" t="s">
        <v>10</v>
      </c>
    </row>
    <row r="13" spans="1:10" x14ac:dyDescent="0.25">
      <c r="A13" s="54">
        <v>1</v>
      </c>
      <c r="B13" s="55" t="s">
        <v>68</v>
      </c>
      <c r="C13" s="188">
        <v>1959</v>
      </c>
      <c r="D13" s="188">
        <v>28.7</v>
      </c>
      <c r="E13" s="414"/>
      <c r="F13" s="415"/>
      <c r="G13" s="52">
        <v>13063</v>
      </c>
      <c r="H13" s="52">
        <v>12485</v>
      </c>
      <c r="I13" s="52">
        <v>578</v>
      </c>
      <c r="J13" s="208"/>
    </row>
    <row r="14" spans="1:10" x14ac:dyDescent="0.25">
      <c r="A14" s="129"/>
      <c r="B14" s="169" t="s">
        <v>498</v>
      </c>
      <c r="C14" s="217" t="s">
        <v>639</v>
      </c>
      <c r="D14" s="217">
        <f>SUM(D13:D13)</f>
        <v>28.7</v>
      </c>
      <c r="E14" s="416">
        <v>28.7</v>
      </c>
      <c r="F14" s="417">
        <v>1</v>
      </c>
      <c r="G14" s="418">
        <f>SUM(G13:G13)</f>
        <v>13063</v>
      </c>
      <c r="H14" s="418">
        <f>SUM(H13:H13)</f>
        <v>12485</v>
      </c>
      <c r="I14" s="418">
        <f>SUM(I13:I13)</f>
        <v>578</v>
      </c>
      <c r="J14" s="130" t="s">
        <v>640</v>
      </c>
    </row>
    <row r="15" spans="1:10" x14ac:dyDescent="0.25">
      <c r="A15" s="217">
        <v>2</v>
      </c>
      <c r="B15" s="170" t="s">
        <v>69</v>
      </c>
      <c r="C15" s="188">
        <v>1961</v>
      </c>
      <c r="D15" s="188">
        <v>1079.2</v>
      </c>
      <c r="E15" s="414"/>
      <c r="F15" s="415"/>
      <c r="G15" s="52">
        <v>1167469</v>
      </c>
      <c r="H15" s="52">
        <v>484109</v>
      </c>
      <c r="I15" s="52">
        <v>683360</v>
      </c>
      <c r="J15" s="208"/>
    </row>
    <row r="16" spans="1:10" x14ac:dyDescent="0.25">
      <c r="A16" s="54">
        <v>1</v>
      </c>
      <c r="B16" s="55" t="s">
        <v>70</v>
      </c>
      <c r="C16" s="188">
        <v>1961</v>
      </c>
      <c r="D16" s="188">
        <v>32.299999999999997</v>
      </c>
      <c r="E16" s="414"/>
      <c r="F16" s="415"/>
      <c r="G16" s="52">
        <v>34942</v>
      </c>
      <c r="H16" s="52">
        <v>14503</v>
      </c>
      <c r="I16" s="52">
        <v>20439</v>
      </c>
      <c r="J16" s="208"/>
    </row>
    <row r="17" spans="1:10" x14ac:dyDescent="0.25">
      <c r="A17" s="54">
        <v>2</v>
      </c>
      <c r="B17" s="55" t="s">
        <v>71</v>
      </c>
      <c r="C17" s="188">
        <v>1961</v>
      </c>
      <c r="D17" s="188">
        <v>25.3</v>
      </c>
      <c r="E17" s="414"/>
      <c r="F17" s="415"/>
      <c r="G17" s="52">
        <v>27369</v>
      </c>
      <c r="H17" s="52">
        <v>11360</v>
      </c>
      <c r="I17" s="52">
        <v>16009</v>
      </c>
      <c r="J17" s="208"/>
    </row>
    <row r="18" spans="1:10" x14ac:dyDescent="0.25">
      <c r="A18" s="54">
        <v>3</v>
      </c>
      <c r="B18" s="55" t="s">
        <v>72</v>
      </c>
      <c r="C18" s="188">
        <v>1961</v>
      </c>
      <c r="D18" s="188">
        <v>31</v>
      </c>
      <c r="E18" s="414"/>
      <c r="F18" s="415"/>
      <c r="G18" s="52">
        <v>33536</v>
      </c>
      <c r="H18" s="52">
        <v>13919</v>
      </c>
      <c r="I18" s="52">
        <v>19617</v>
      </c>
      <c r="J18" s="208"/>
    </row>
    <row r="19" spans="1:10" x14ac:dyDescent="0.25">
      <c r="A19" s="54">
        <v>4</v>
      </c>
      <c r="B19" s="419" t="s">
        <v>73</v>
      </c>
      <c r="C19" s="420">
        <v>1961</v>
      </c>
      <c r="D19" s="420"/>
      <c r="E19" s="421"/>
      <c r="F19" s="422"/>
      <c r="G19" s="423"/>
      <c r="H19" s="423"/>
      <c r="I19" s="423"/>
      <c r="J19" s="424" t="s">
        <v>641</v>
      </c>
    </row>
    <row r="20" spans="1:10" x14ac:dyDescent="0.25">
      <c r="A20" s="54">
        <v>5</v>
      </c>
      <c r="B20" s="55" t="s">
        <v>248</v>
      </c>
      <c r="C20" s="188">
        <v>1961</v>
      </c>
      <c r="D20" s="188">
        <v>32.1</v>
      </c>
      <c r="E20" s="414"/>
      <c r="F20" s="415"/>
      <c r="G20" s="52">
        <v>413239.67</v>
      </c>
      <c r="H20" s="52">
        <v>0</v>
      </c>
      <c r="I20" s="52">
        <v>413239.67</v>
      </c>
      <c r="J20" s="208"/>
    </row>
    <row r="21" spans="1:10" x14ac:dyDescent="0.25">
      <c r="A21" s="54">
        <v>6</v>
      </c>
      <c r="B21" s="55" t="s">
        <v>74</v>
      </c>
      <c r="C21" s="188">
        <v>1961</v>
      </c>
      <c r="D21" s="188">
        <v>35</v>
      </c>
      <c r="E21" s="414"/>
      <c r="F21" s="415"/>
      <c r="G21" s="52">
        <v>37862</v>
      </c>
      <c r="H21" s="52">
        <v>15715</v>
      </c>
      <c r="I21" s="52">
        <v>22147</v>
      </c>
      <c r="J21" s="208"/>
    </row>
    <row r="22" spans="1:10" x14ac:dyDescent="0.25">
      <c r="A22" s="54">
        <v>7</v>
      </c>
      <c r="B22" s="55" t="s">
        <v>75</v>
      </c>
      <c r="C22" s="188">
        <v>1961</v>
      </c>
      <c r="D22" s="188">
        <v>25.2</v>
      </c>
      <c r="E22" s="414"/>
      <c r="F22" s="415"/>
      <c r="G22" s="52">
        <v>27261</v>
      </c>
      <c r="H22" s="52">
        <v>11315</v>
      </c>
      <c r="I22" s="52">
        <v>15946</v>
      </c>
      <c r="J22" s="208"/>
    </row>
    <row r="23" spans="1:10" x14ac:dyDescent="0.25">
      <c r="A23" s="54">
        <v>8</v>
      </c>
      <c r="B23" s="55" t="s">
        <v>77</v>
      </c>
      <c r="C23" s="188">
        <v>1961</v>
      </c>
      <c r="D23" s="188">
        <v>26.3</v>
      </c>
      <c r="E23" s="414"/>
      <c r="F23" s="415"/>
      <c r="G23" s="52">
        <v>28452</v>
      </c>
      <c r="H23" s="52">
        <v>11809</v>
      </c>
      <c r="I23" s="52">
        <v>16643</v>
      </c>
      <c r="J23" s="208"/>
    </row>
    <row r="24" spans="1:10" x14ac:dyDescent="0.25">
      <c r="A24" s="54">
        <v>9</v>
      </c>
      <c r="B24" s="55" t="s">
        <v>78</v>
      </c>
      <c r="C24" s="188">
        <v>1961</v>
      </c>
      <c r="D24" s="188">
        <v>29.4</v>
      </c>
      <c r="E24" s="414"/>
      <c r="F24" s="415"/>
      <c r="G24" s="52">
        <v>31805</v>
      </c>
      <c r="H24" s="52">
        <v>13201</v>
      </c>
      <c r="I24" s="52">
        <v>18604</v>
      </c>
      <c r="J24" s="208"/>
    </row>
    <row r="25" spans="1:10" x14ac:dyDescent="0.25">
      <c r="A25" s="54">
        <v>10</v>
      </c>
      <c r="B25" s="55" t="s">
        <v>79</v>
      </c>
      <c r="C25" s="188">
        <v>1961</v>
      </c>
      <c r="D25" s="188">
        <v>34.9</v>
      </c>
      <c r="E25" s="414"/>
      <c r="F25" s="415"/>
      <c r="G25" s="52">
        <v>37754</v>
      </c>
      <c r="H25" s="52">
        <v>15670</v>
      </c>
      <c r="I25" s="52">
        <v>22084</v>
      </c>
      <c r="J25" s="208"/>
    </row>
    <row r="26" spans="1:10" x14ac:dyDescent="0.25">
      <c r="A26" s="54">
        <v>11</v>
      </c>
      <c r="B26" s="55" t="s">
        <v>81</v>
      </c>
      <c r="C26" s="188">
        <v>1961</v>
      </c>
      <c r="D26" s="188">
        <v>27.3</v>
      </c>
      <c r="E26" s="414"/>
      <c r="F26" s="415"/>
      <c r="G26" s="52">
        <v>29533</v>
      </c>
      <c r="H26" s="52">
        <v>12258</v>
      </c>
      <c r="I26" s="52">
        <v>17275</v>
      </c>
      <c r="J26" s="208"/>
    </row>
    <row r="27" spans="1:10" ht="20.25" customHeight="1" x14ac:dyDescent="0.25">
      <c r="A27" s="54">
        <v>12</v>
      </c>
      <c r="B27" s="169" t="s">
        <v>642</v>
      </c>
      <c r="C27" s="188">
        <v>1961</v>
      </c>
      <c r="D27" s="188">
        <v>26.2</v>
      </c>
      <c r="E27" s="414"/>
      <c r="F27" s="415"/>
      <c r="G27" s="52">
        <v>28343</v>
      </c>
      <c r="H27" s="52">
        <v>11764</v>
      </c>
      <c r="I27" s="52">
        <v>16579</v>
      </c>
      <c r="J27" s="208"/>
    </row>
    <row r="28" spans="1:10" x14ac:dyDescent="0.25">
      <c r="A28" s="54">
        <v>13</v>
      </c>
      <c r="B28" s="55" t="s">
        <v>83</v>
      </c>
      <c r="C28" s="188">
        <v>1961</v>
      </c>
      <c r="D28" s="188">
        <v>26.3</v>
      </c>
      <c r="E28" s="414"/>
      <c r="F28" s="415"/>
      <c r="G28" s="52">
        <v>28452</v>
      </c>
      <c r="H28" s="52">
        <v>11809</v>
      </c>
      <c r="I28" s="52">
        <v>16643</v>
      </c>
      <c r="J28" s="208"/>
    </row>
    <row r="29" spans="1:10" x14ac:dyDescent="0.25">
      <c r="A29" s="54">
        <v>14</v>
      </c>
      <c r="B29" s="55" t="s">
        <v>85</v>
      </c>
      <c r="C29" s="188">
        <v>1961</v>
      </c>
      <c r="D29" s="188">
        <v>25.8</v>
      </c>
      <c r="E29" s="414"/>
      <c r="F29" s="415"/>
      <c r="G29" s="52">
        <v>27910</v>
      </c>
      <c r="H29" s="52">
        <v>11584</v>
      </c>
      <c r="I29" s="52">
        <v>16326</v>
      </c>
      <c r="J29" s="208"/>
    </row>
    <row r="30" spans="1:10" x14ac:dyDescent="0.25">
      <c r="A30" s="129"/>
      <c r="B30" s="169" t="s">
        <v>498</v>
      </c>
      <c r="C30" s="217" t="s">
        <v>643</v>
      </c>
      <c r="D30" s="217">
        <f>SUM(D16:D29)</f>
        <v>377.1</v>
      </c>
      <c r="E30" s="416">
        <v>407.8</v>
      </c>
      <c r="F30" s="417">
        <v>13</v>
      </c>
      <c r="G30" s="418">
        <f>SUM(G16:G29)</f>
        <v>786458.66999999993</v>
      </c>
      <c r="H30" s="418">
        <f>SUM(H16:H29)</f>
        <v>154907</v>
      </c>
      <c r="I30" s="418">
        <f>SUM(I16:I29)</f>
        <v>631551.66999999993</v>
      </c>
      <c r="J30" s="130" t="s">
        <v>640</v>
      </c>
    </row>
    <row r="31" spans="1:10" ht="25.5" x14ac:dyDescent="0.25">
      <c r="A31" s="217">
        <v>3</v>
      </c>
      <c r="B31" s="169" t="s">
        <v>86</v>
      </c>
      <c r="C31" s="188">
        <v>1960</v>
      </c>
      <c r="D31" s="188">
        <v>615.9</v>
      </c>
      <c r="E31" s="414"/>
      <c r="F31" s="415"/>
      <c r="G31" s="52">
        <v>448052</v>
      </c>
      <c r="H31" s="52">
        <v>257039</v>
      </c>
      <c r="I31" s="52">
        <v>191013</v>
      </c>
      <c r="J31" s="208"/>
    </row>
    <row r="32" spans="1:10" x14ac:dyDescent="0.25">
      <c r="A32" s="54">
        <v>1</v>
      </c>
      <c r="B32" s="55" t="s">
        <v>87</v>
      </c>
      <c r="C32" s="188">
        <v>1960</v>
      </c>
      <c r="D32" s="188">
        <v>44.9</v>
      </c>
      <c r="E32" s="414"/>
      <c r="F32" s="415"/>
      <c r="G32" s="52">
        <v>32664</v>
      </c>
      <c r="H32" s="52">
        <v>18723</v>
      </c>
      <c r="I32" s="52">
        <v>13941</v>
      </c>
      <c r="J32" s="208"/>
    </row>
    <row r="33" spans="1:10" x14ac:dyDescent="0.25">
      <c r="A33" s="54">
        <v>2</v>
      </c>
      <c r="B33" s="55" t="s">
        <v>74</v>
      </c>
      <c r="C33" s="188">
        <v>1960</v>
      </c>
      <c r="D33" s="188">
        <v>37.9</v>
      </c>
      <c r="E33" s="414"/>
      <c r="F33" s="415"/>
      <c r="G33" s="52">
        <v>27571</v>
      </c>
      <c r="H33" s="52">
        <v>15804</v>
      </c>
      <c r="I33" s="52">
        <v>11767</v>
      </c>
      <c r="J33" s="208"/>
    </row>
    <row r="34" spans="1:10" x14ac:dyDescent="0.25">
      <c r="A34" s="129"/>
      <c r="B34" s="169" t="s">
        <v>498</v>
      </c>
      <c r="C34" s="217" t="s">
        <v>525</v>
      </c>
      <c r="D34" s="217">
        <f>SUM(D32:D33)</f>
        <v>82.8</v>
      </c>
      <c r="E34" s="416">
        <v>82.8</v>
      </c>
      <c r="F34" s="417">
        <v>2</v>
      </c>
      <c r="G34" s="418">
        <f>SUM(G32:G33)</f>
        <v>60235</v>
      </c>
      <c r="H34" s="418">
        <f>SUM(H32:H33)</f>
        <v>34527</v>
      </c>
      <c r="I34" s="418">
        <f>SUM(I32:I33)</f>
        <v>25708</v>
      </c>
      <c r="J34" s="130" t="s">
        <v>640</v>
      </c>
    </row>
    <row r="35" spans="1:10" x14ac:dyDescent="0.25">
      <c r="A35" s="217">
        <v>4</v>
      </c>
      <c r="B35" s="169" t="s">
        <v>88</v>
      </c>
      <c r="C35" s="188">
        <v>1963</v>
      </c>
      <c r="D35" s="188">
        <v>643.5</v>
      </c>
      <c r="E35" s="414"/>
      <c r="F35" s="415"/>
      <c r="G35" s="52">
        <v>914859</v>
      </c>
      <c r="H35" s="52">
        <v>373987</v>
      </c>
      <c r="I35" s="52">
        <v>540872</v>
      </c>
      <c r="J35" s="208"/>
    </row>
    <row r="36" spans="1:10" x14ac:dyDescent="0.25">
      <c r="A36" s="54">
        <v>1</v>
      </c>
      <c r="B36" s="55" t="s">
        <v>90</v>
      </c>
      <c r="C36" s="188">
        <v>1963</v>
      </c>
      <c r="D36" s="188">
        <v>43.6</v>
      </c>
      <c r="E36" s="414"/>
      <c r="F36" s="415"/>
      <c r="G36" s="52">
        <v>61986</v>
      </c>
      <c r="H36" s="52">
        <v>25332</v>
      </c>
      <c r="I36" s="52">
        <v>36654</v>
      </c>
      <c r="J36" s="208"/>
    </row>
    <row r="37" spans="1:10" x14ac:dyDescent="0.25">
      <c r="A37" s="54">
        <v>2</v>
      </c>
      <c r="B37" s="55" t="s">
        <v>74</v>
      </c>
      <c r="C37" s="188">
        <v>1963</v>
      </c>
      <c r="D37" s="188">
        <v>32.9</v>
      </c>
      <c r="E37" s="414"/>
      <c r="F37" s="415"/>
      <c r="G37" s="52">
        <v>46774</v>
      </c>
      <c r="H37" s="52">
        <v>19115</v>
      </c>
      <c r="I37" s="52">
        <v>27659</v>
      </c>
      <c r="J37" s="208"/>
    </row>
    <row r="38" spans="1:10" x14ac:dyDescent="0.25">
      <c r="A38" s="54">
        <v>3</v>
      </c>
      <c r="B38" s="55" t="s">
        <v>75</v>
      </c>
      <c r="C38" s="188">
        <v>1963</v>
      </c>
      <c r="D38" s="188">
        <v>32.9</v>
      </c>
      <c r="E38" s="414"/>
      <c r="F38" s="415"/>
      <c r="G38" s="52">
        <v>46774</v>
      </c>
      <c r="H38" s="52">
        <v>19115</v>
      </c>
      <c r="I38" s="52">
        <v>27659</v>
      </c>
      <c r="J38" s="208"/>
    </row>
    <row r="39" spans="1:10" x14ac:dyDescent="0.25">
      <c r="A39" s="54">
        <v>4</v>
      </c>
      <c r="B39" s="55" t="s">
        <v>91</v>
      </c>
      <c r="C39" s="188">
        <v>1963</v>
      </c>
      <c r="D39" s="188">
        <v>46.7</v>
      </c>
      <c r="E39" s="414"/>
      <c r="F39" s="415"/>
      <c r="G39" s="52">
        <v>66393</v>
      </c>
      <c r="H39" s="52">
        <v>27133</v>
      </c>
      <c r="I39" s="52">
        <v>39260</v>
      </c>
      <c r="J39" s="208"/>
    </row>
    <row r="40" spans="1:10" x14ac:dyDescent="0.25">
      <c r="A40" s="129"/>
      <c r="B40" s="169" t="s">
        <v>498</v>
      </c>
      <c r="C40" s="217" t="s">
        <v>551</v>
      </c>
      <c r="D40" s="217">
        <f>SUM(D36:D39)</f>
        <v>156.10000000000002</v>
      </c>
      <c r="E40" s="416">
        <v>156.1</v>
      </c>
      <c r="F40" s="417">
        <v>4</v>
      </c>
      <c r="G40" s="418">
        <f>SUM(G36:G39)</f>
        <v>221927</v>
      </c>
      <c r="H40" s="418">
        <f>SUM(H36:H39)</f>
        <v>90695</v>
      </c>
      <c r="I40" s="418">
        <f>SUM(I36:I39)</f>
        <v>131232</v>
      </c>
      <c r="J40" s="130" t="s">
        <v>640</v>
      </c>
    </row>
    <row r="41" spans="1:10" ht="25.5" x14ac:dyDescent="0.25">
      <c r="A41" s="217">
        <v>5</v>
      </c>
      <c r="B41" s="169" t="s">
        <v>92</v>
      </c>
      <c r="C41" s="188">
        <v>1964</v>
      </c>
      <c r="D41" s="188">
        <v>630.1</v>
      </c>
      <c r="E41" s="414"/>
      <c r="F41" s="415"/>
      <c r="G41" s="52">
        <v>874405</v>
      </c>
      <c r="H41" s="52">
        <v>348138</v>
      </c>
      <c r="I41" s="52">
        <v>526267</v>
      </c>
      <c r="J41" s="208"/>
    </row>
    <row r="42" spans="1:10" x14ac:dyDescent="0.25">
      <c r="A42" s="54">
        <v>1</v>
      </c>
      <c r="B42" s="55" t="s">
        <v>89</v>
      </c>
      <c r="C42" s="188">
        <v>1964</v>
      </c>
      <c r="D42" s="188">
        <v>43.3</v>
      </c>
      <c r="E42" s="414"/>
      <c r="F42" s="415"/>
      <c r="G42" s="52">
        <v>60088</v>
      </c>
      <c r="H42" s="52">
        <v>23945</v>
      </c>
      <c r="I42" s="52">
        <v>36143</v>
      </c>
      <c r="J42" s="208"/>
    </row>
    <row r="43" spans="1:10" x14ac:dyDescent="0.25">
      <c r="A43" s="54">
        <v>2</v>
      </c>
      <c r="B43" s="55" t="s">
        <v>93</v>
      </c>
      <c r="C43" s="188">
        <v>1964</v>
      </c>
      <c r="D43" s="188">
        <v>42.9</v>
      </c>
      <c r="E43" s="414"/>
      <c r="F43" s="415"/>
      <c r="G43" s="52">
        <v>59533</v>
      </c>
      <c r="H43" s="52">
        <v>23724</v>
      </c>
      <c r="I43" s="52">
        <v>35809</v>
      </c>
      <c r="J43" s="208"/>
    </row>
    <row r="44" spans="1:10" x14ac:dyDescent="0.25">
      <c r="A44" s="54">
        <v>3</v>
      </c>
      <c r="B44" s="55" t="s">
        <v>74</v>
      </c>
      <c r="C44" s="188">
        <v>1964</v>
      </c>
      <c r="D44" s="188">
        <v>42.2</v>
      </c>
      <c r="E44" s="414"/>
      <c r="F44" s="415"/>
      <c r="G44" s="52">
        <v>58562</v>
      </c>
      <c r="H44" s="52">
        <v>23337</v>
      </c>
      <c r="I44" s="52">
        <v>35225</v>
      </c>
      <c r="J44" s="208"/>
    </row>
    <row r="45" spans="1:10" x14ac:dyDescent="0.25">
      <c r="A45" s="54">
        <v>4</v>
      </c>
      <c r="B45" s="55" t="s">
        <v>94</v>
      </c>
      <c r="C45" s="188">
        <v>1964</v>
      </c>
      <c r="D45" s="188">
        <v>41</v>
      </c>
      <c r="E45" s="414"/>
      <c r="F45" s="415"/>
      <c r="G45" s="52">
        <v>56897</v>
      </c>
      <c r="H45" s="52">
        <v>22673</v>
      </c>
      <c r="I45" s="52">
        <v>34224</v>
      </c>
      <c r="J45" s="208"/>
    </row>
    <row r="46" spans="1:10" x14ac:dyDescent="0.25">
      <c r="A46" s="129"/>
      <c r="B46" s="169" t="s">
        <v>498</v>
      </c>
      <c r="C46" s="217" t="s">
        <v>551</v>
      </c>
      <c r="D46" s="217">
        <f>SUM(D42:D45)</f>
        <v>169.39999999999998</v>
      </c>
      <c r="E46" s="416">
        <v>169.4</v>
      </c>
      <c r="F46" s="417">
        <v>4</v>
      </c>
      <c r="G46" s="418">
        <f>SUM(G42:G45)</f>
        <v>235080</v>
      </c>
      <c r="H46" s="418">
        <f>SUM(H42:H45)</f>
        <v>93679</v>
      </c>
      <c r="I46" s="418">
        <f>SUM(I42:I45)</f>
        <v>141401</v>
      </c>
      <c r="J46" s="130" t="s">
        <v>640</v>
      </c>
    </row>
    <row r="47" spans="1:10" x14ac:dyDescent="0.25">
      <c r="A47" s="129"/>
      <c r="B47" s="169"/>
      <c r="C47" s="217"/>
      <c r="D47" s="217"/>
      <c r="E47" s="416"/>
      <c r="F47" s="417"/>
      <c r="G47" s="51"/>
      <c r="H47" s="51"/>
      <c r="I47" s="51"/>
      <c r="J47" s="130"/>
    </row>
    <row r="48" spans="1:10" ht="25.5" x14ac:dyDescent="0.25">
      <c r="A48" s="217">
        <v>6</v>
      </c>
      <c r="B48" s="169" t="s">
        <v>95</v>
      </c>
      <c r="C48" s="188">
        <v>1961</v>
      </c>
      <c r="D48" s="188">
        <v>614</v>
      </c>
      <c r="E48" s="414"/>
      <c r="F48" s="415"/>
      <c r="G48" s="52">
        <v>334429</v>
      </c>
      <c r="H48" s="52">
        <v>201580</v>
      </c>
      <c r="I48" s="52">
        <v>132849</v>
      </c>
      <c r="J48" s="208"/>
    </row>
    <row r="49" spans="1:10" x14ac:dyDescent="0.25">
      <c r="A49" s="54">
        <v>1</v>
      </c>
      <c r="B49" s="55" t="s">
        <v>96</v>
      </c>
      <c r="C49" s="188">
        <v>1961</v>
      </c>
      <c r="D49" s="188">
        <v>38.4</v>
      </c>
      <c r="E49" s="414"/>
      <c r="F49" s="415"/>
      <c r="G49" s="52">
        <v>20915</v>
      </c>
      <c r="H49" s="52">
        <v>12595</v>
      </c>
      <c r="I49" s="52">
        <v>8320</v>
      </c>
      <c r="J49" s="208"/>
    </row>
    <row r="50" spans="1:10" x14ac:dyDescent="0.25">
      <c r="A50" s="129"/>
      <c r="B50" s="169" t="s">
        <v>498</v>
      </c>
      <c r="C50" s="217" t="s">
        <v>97</v>
      </c>
      <c r="D50" s="217">
        <f>SUM(D49:D49)</f>
        <v>38.4</v>
      </c>
      <c r="E50" s="416">
        <v>38.4</v>
      </c>
      <c r="F50" s="417">
        <v>1</v>
      </c>
      <c r="G50" s="418">
        <f>SUM(G49:G49)</f>
        <v>20915</v>
      </c>
      <c r="H50" s="418">
        <f>SUM(H49:H49)</f>
        <v>12595</v>
      </c>
      <c r="I50" s="418">
        <f>SUM(I49:I49)</f>
        <v>8320</v>
      </c>
      <c r="J50" s="130" t="s">
        <v>640</v>
      </c>
    </row>
    <row r="51" spans="1:10" x14ac:dyDescent="0.25">
      <c r="A51" s="54"/>
      <c r="B51" s="55"/>
      <c r="C51" s="188"/>
      <c r="D51" s="188"/>
      <c r="E51" s="414"/>
      <c r="F51" s="415"/>
      <c r="G51" s="52"/>
      <c r="H51" s="52"/>
      <c r="I51" s="52"/>
      <c r="J51" s="208"/>
    </row>
    <row r="52" spans="1:10" ht="25.5" x14ac:dyDescent="0.25">
      <c r="A52" s="217">
        <v>7</v>
      </c>
      <c r="B52" s="169" t="s">
        <v>98</v>
      </c>
      <c r="C52" s="188">
        <v>1968</v>
      </c>
      <c r="D52" s="188">
        <v>1967.5</v>
      </c>
      <c r="E52" s="414"/>
      <c r="F52" s="415"/>
      <c r="G52" s="52">
        <v>635874</v>
      </c>
      <c r="H52" s="52">
        <v>363748</v>
      </c>
      <c r="I52" s="52">
        <v>272126</v>
      </c>
      <c r="J52" s="208"/>
    </row>
    <row r="53" spans="1:10" x14ac:dyDescent="0.25">
      <c r="A53" s="54">
        <v>1</v>
      </c>
      <c r="B53" s="55" t="s">
        <v>357</v>
      </c>
      <c r="C53" s="188">
        <v>1968</v>
      </c>
      <c r="D53" s="188">
        <v>43.2</v>
      </c>
      <c r="E53" s="414"/>
      <c r="F53" s="415"/>
      <c r="G53" s="52">
        <v>51077</v>
      </c>
      <c r="H53" s="52">
        <v>11287.66</v>
      </c>
      <c r="I53" s="52">
        <v>39789.339999999997</v>
      </c>
      <c r="J53" s="208"/>
    </row>
    <row r="54" spans="1:10" x14ac:dyDescent="0.25">
      <c r="A54" s="54">
        <v>2</v>
      </c>
      <c r="B54" s="55" t="s">
        <v>103</v>
      </c>
      <c r="C54" s="188">
        <v>1968</v>
      </c>
      <c r="D54" s="188">
        <v>41.3</v>
      </c>
      <c r="E54" s="414"/>
      <c r="F54" s="415"/>
      <c r="G54" s="52">
        <v>13348</v>
      </c>
      <c r="H54" s="52">
        <v>7641</v>
      </c>
      <c r="I54" s="52">
        <v>5707</v>
      </c>
      <c r="J54" s="208"/>
    </row>
    <row r="55" spans="1:10" x14ac:dyDescent="0.25">
      <c r="A55" s="129"/>
      <c r="B55" s="169" t="s">
        <v>498</v>
      </c>
      <c r="C55" s="217" t="s">
        <v>525</v>
      </c>
      <c r="D55" s="217">
        <f>SUM(D53:D54)</f>
        <v>84.5</v>
      </c>
      <c r="E55" s="416">
        <v>84.5</v>
      </c>
      <c r="F55" s="417">
        <v>2</v>
      </c>
      <c r="G55" s="418">
        <f>SUM(G53:G54)</f>
        <v>64425</v>
      </c>
      <c r="H55" s="418">
        <f>SUM(H53:H54)</f>
        <v>18928.66</v>
      </c>
      <c r="I55" s="418">
        <f>SUM(I53:I54)</f>
        <v>45496.34</v>
      </c>
      <c r="J55" s="130" t="s">
        <v>640</v>
      </c>
    </row>
    <row r="56" spans="1:10" x14ac:dyDescent="0.25">
      <c r="A56" s="54"/>
      <c r="B56" s="55"/>
      <c r="C56" s="188"/>
      <c r="D56" s="188"/>
      <c r="E56" s="414"/>
      <c r="F56" s="415"/>
      <c r="G56" s="52"/>
      <c r="H56" s="52"/>
      <c r="I56" s="52"/>
      <c r="J56" s="208"/>
    </row>
    <row r="57" spans="1:10" ht="25.5" x14ac:dyDescent="0.25">
      <c r="A57" s="217">
        <v>8</v>
      </c>
      <c r="B57" s="169" t="s">
        <v>104</v>
      </c>
      <c r="C57" s="188">
        <v>1962</v>
      </c>
      <c r="D57" s="188">
        <v>668.3</v>
      </c>
      <c r="E57" s="414"/>
      <c r="F57" s="415"/>
      <c r="G57" s="52">
        <v>297329</v>
      </c>
      <c r="H57" s="52">
        <v>165088</v>
      </c>
      <c r="I57" s="52">
        <v>132241</v>
      </c>
      <c r="J57" s="208"/>
    </row>
    <row r="58" spans="1:10" x14ac:dyDescent="0.25">
      <c r="A58" s="54">
        <v>1</v>
      </c>
      <c r="B58" s="55" t="s">
        <v>105</v>
      </c>
      <c r="C58" s="188">
        <v>1962</v>
      </c>
      <c r="D58" s="188">
        <v>27.9</v>
      </c>
      <c r="E58" s="414"/>
      <c r="F58" s="415"/>
      <c r="G58" s="52">
        <v>12413</v>
      </c>
      <c r="H58" s="52">
        <v>6891</v>
      </c>
      <c r="I58" s="52">
        <v>5522</v>
      </c>
      <c r="J58" s="208"/>
    </row>
    <row r="59" spans="1:10" x14ac:dyDescent="0.25">
      <c r="A59" s="54"/>
      <c r="B59" s="55"/>
      <c r="C59" s="188"/>
      <c r="D59" s="188"/>
      <c r="E59" s="414"/>
      <c r="F59" s="415"/>
      <c r="G59" s="52"/>
      <c r="H59" s="52"/>
      <c r="I59" s="52"/>
      <c r="J59" s="208"/>
    </row>
    <row r="60" spans="1:10" x14ac:dyDescent="0.25">
      <c r="A60" s="129"/>
      <c r="B60" s="169" t="s">
        <v>498</v>
      </c>
      <c r="C60" s="217" t="s">
        <v>97</v>
      </c>
      <c r="D60" s="217">
        <f>SUM(D58:D59)</f>
        <v>27.9</v>
      </c>
      <c r="E60" s="416">
        <v>27.9</v>
      </c>
      <c r="F60" s="417">
        <v>1</v>
      </c>
      <c r="G60" s="418">
        <f>SUM(G58:G59)</f>
        <v>12413</v>
      </c>
      <c r="H60" s="418">
        <f>SUM(H58:H59)</f>
        <v>6891</v>
      </c>
      <c r="I60" s="418">
        <f>SUM(I58:I59)</f>
        <v>5522</v>
      </c>
      <c r="J60" s="130" t="s">
        <v>640</v>
      </c>
    </row>
    <row r="61" spans="1:10" x14ac:dyDescent="0.25">
      <c r="A61" s="54"/>
      <c r="B61" s="55"/>
      <c r="C61" s="188"/>
      <c r="D61" s="188"/>
      <c r="E61" s="414"/>
      <c r="F61" s="415"/>
      <c r="G61" s="52"/>
      <c r="H61" s="52"/>
      <c r="I61" s="52"/>
      <c r="J61" s="208"/>
    </row>
    <row r="62" spans="1:10" ht="25.5" x14ac:dyDescent="0.25">
      <c r="A62" s="217">
        <v>9</v>
      </c>
      <c r="B62" s="169" t="s">
        <v>106</v>
      </c>
      <c r="C62" s="188">
        <v>1963</v>
      </c>
      <c r="D62" s="188">
        <v>1437.7</v>
      </c>
      <c r="E62" s="414"/>
      <c r="F62" s="415"/>
      <c r="G62" s="52">
        <v>271982</v>
      </c>
      <c r="H62" s="52">
        <v>157523</v>
      </c>
      <c r="I62" s="52">
        <v>114459</v>
      </c>
      <c r="J62" s="208"/>
    </row>
    <row r="63" spans="1:10" x14ac:dyDescent="0.25">
      <c r="A63" s="54"/>
      <c r="B63" s="55" t="s">
        <v>107</v>
      </c>
      <c r="C63" s="188">
        <v>1963</v>
      </c>
      <c r="D63" s="188">
        <v>42.4</v>
      </c>
      <c r="E63" s="414"/>
      <c r="F63" s="415"/>
      <c r="G63" s="52">
        <v>8021</v>
      </c>
      <c r="H63" s="52">
        <v>4664</v>
      </c>
      <c r="I63" s="52">
        <v>3357</v>
      </c>
      <c r="J63" s="208"/>
    </row>
    <row r="64" spans="1:10" x14ac:dyDescent="0.25">
      <c r="A64" s="129"/>
      <c r="B64" s="169" t="s">
        <v>498</v>
      </c>
      <c r="C64" s="217" t="s">
        <v>97</v>
      </c>
      <c r="D64" s="217">
        <f>SUM(D63:D63)</f>
        <v>42.4</v>
      </c>
      <c r="E64" s="416">
        <v>42.4</v>
      </c>
      <c r="F64" s="417">
        <v>1</v>
      </c>
      <c r="G64" s="418">
        <f>SUM(G63:G63)</f>
        <v>8021</v>
      </c>
      <c r="H64" s="418">
        <f>SUM(H63:H63)</f>
        <v>4664</v>
      </c>
      <c r="I64" s="418">
        <f>SUM(I63:I63)</f>
        <v>3357</v>
      </c>
      <c r="J64" s="130" t="s">
        <v>640</v>
      </c>
    </row>
    <row r="65" spans="1:10" x14ac:dyDescent="0.25">
      <c r="A65" s="54"/>
      <c r="B65" s="55"/>
      <c r="C65" s="188"/>
      <c r="D65" s="188"/>
      <c r="E65" s="414"/>
      <c r="F65" s="415"/>
      <c r="G65" s="52"/>
      <c r="H65" s="52"/>
      <c r="I65" s="52"/>
      <c r="J65" s="208"/>
    </row>
    <row r="66" spans="1:10" ht="25.5" x14ac:dyDescent="0.25">
      <c r="A66" s="217">
        <v>10</v>
      </c>
      <c r="B66" s="169" t="s">
        <v>108</v>
      </c>
      <c r="C66" s="188">
        <v>1964</v>
      </c>
      <c r="D66" s="188">
        <v>1481.1</v>
      </c>
      <c r="E66" s="414"/>
      <c r="F66" s="415"/>
      <c r="G66" s="52">
        <v>1071664</v>
      </c>
      <c r="H66" s="52">
        <v>611044</v>
      </c>
      <c r="I66" s="52">
        <v>460620</v>
      </c>
      <c r="J66" s="208"/>
    </row>
    <row r="67" spans="1:10" ht="15.75" customHeight="1" x14ac:dyDescent="0.25">
      <c r="A67" s="54">
        <v>1</v>
      </c>
      <c r="B67" s="55" t="s">
        <v>109</v>
      </c>
      <c r="C67" s="188">
        <v>1964</v>
      </c>
      <c r="D67" s="188">
        <v>41.7</v>
      </c>
      <c r="E67" s="414"/>
      <c r="F67" s="415"/>
      <c r="G67" s="52">
        <v>30172</v>
      </c>
      <c r="H67" s="52">
        <v>17222</v>
      </c>
      <c r="I67" s="52">
        <v>12950</v>
      </c>
      <c r="J67" s="208"/>
    </row>
    <row r="68" spans="1:10" x14ac:dyDescent="0.25">
      <c r="A68" s="129"/>
      <c r="B68" s="169" t="s">
        <v>498</v>
      </c>
      <c r="C68" s="217" t="s">
        <v>97</v>
      </c>
      <c r="D68" s="217">
        <f>SUM(D67:D67)</f>
        <v>41.7</v>
      </c>
      <c r="E68" s="416">
        <v>41.7</v>
      </c>
      <c r="F68" s="417">
        <v>1</v>
      </c>
      <c r="G68" s="418">
        <f>SUM(G67:G67)</f>
        <v>30172</v>
      </c>
      <c r="H68" s="418">
        <f>SUM(H67:H67)</f>
        <v>17222</v>
      </c>
      <c r="I68" s="418">
        <f>SUM(I67:I67)</f>
        <v>12950</v>
      </c>
      <c r="J68" s="130" t="s">
        <v>640</v>
      </c>
    </row>
    <row r="69" spans="1:10" x14ac:dyDescent="0.25">
      <c r="A69" s="129"/>
      <c r="B69" s="169"/>
      <c r="C69" s="217"/>
      <c r="D69" s="217"/>
      <c r="E69" s="416"/>
      <c r="F69" s="417"/>
      <c r="G69" s="418"/>
      <c r="H69" s="418"/>
      <c r="I69" s="418"/>
      <c r="J69" s="130"/>
    </row>
    <row r="70" spans="1:10" x14ac:dyDescent="0.25">
      <c r="A70" s="217">
        <v>11</v>
      </c>
      <c r="B70" s="169" t="s">
        <v>452</v>
      </c>
      <c r="C70" s="188">
        <v>1950</v>
      </c>
      <c r="D70" s="174">
        <v>361.1</v>
      </c>
      <c r="E70" s="414"/>
      <c r="F70" s="415"/>
      <c r="G70" s="52">
        <v>0</v>
      </c>
      <c r="H70" s="52">
        <v>0</v>
      </c>
      <c r="I70" s="52">
        <v>0</v>
      </c>
      <c r="J70" s="208"/>
    </row>
    <row r="71" spans="1:10" x14ac:dyDescent="0.25">
      <c r="A71" s="217"/>
      <c r="B71" s="169" t="s">
        <v>453</v>
      </c>
      <c r="C71" s="188"/>
      <c r="D71" s="174">
        <v>37.4</v>
      </c>
      <c r="E71" s="414"/>
      <c r="F71" s="415"/>
      <c r="G71" s="52">
        <v>0</v>
      </c>
      <c r="H71" s="52">
        <v>0</v>
      </c>
      <c r="I71" s="52">
        <v>0</v>
      </c>
      <c r="J71" s="208"/>
    </row>
    <row r="72" spans="1:10" x14ac:dyDescent="0.25">
      <c r="A72" s="129"/>
      <c r="B72" s="169" t="s">
        <v>11</v>
      </c>
      <c r="C72" s="217" t="s">
        <v>97</v>
      </c>
      <c r="D72" s="217">
        <v>37.4</v>
      </c>
      <c r="E72" s="416">
        <v>37.4</v>
      </c>
      <c r="F72" s="417">
        <v>1</v>
      </c>
      <c r="G72" s="418">
        <v>0</v>
      </c>
      <c r="H72" s="418">
        <v>0</v>
      </c>
      <c r="I72" s="418">
        <v>0</v>
      </c>
      <c r="J72" s="130" t="s">
        <v>640</v>
      </c>
    </row>
    <row r="73" spans="1:10" x14ac:dyDescent="0.25">
      <c r="A73" s="54"/>
      <c r="B73" s="55"/>
      <c r="C73" s="188"/>
      <c r="D73" s="188"/>
      <c r="E73" s="414"/>
      <c r="F73" s="415"/>
      <c r="G73" s="52"/>
      <c r="H73" s="52"/>
      <c r="I73" s="52"/>
      <c r="J73" s="208"/>
    </row>
    <row r="74" spans="1:10" x14ac:dyDescent="0.25">
      <c r="A74" s="217">
        <v>12</v>
      </c>
      <c r="B74" s="169" t="s">
        <v>111</v>
      </c>
      <c r="C74" s="188">
        <v>1946</v>
      </c>
      <c r="D74" s="188">
        <v>409.1</v>
      </c>
      <c r="E74" s="414"/>
      <c r="F74" s="415"/>
      <c r="G74" s="52">
        <v>189186</v>
      </c>
      <c r="H74" s="52">
        <v>161428</v>
      </c>
      <c r="I74" s="52">
        <v>27758</v>
      </c>
      <c r="J74" s="208"/>
    </row>
    <row r="75" spans="1:10" x14ac:dyDescent="0.25">
      <c r="A75" s="54">
        <v>1</v>
      </c>
      <c r="B75" s="55" t="s">
        <v>112</v>
      </c>
      <c r="C75" s="188">
        <v>1946</v>
      </c>
      <c r="D75" s="188">
        <v>48.6</v>
      </c>
      <c r="E75" s="414"/>
      <c r="F75" s="415"/>
      <c r="G75" s="52">
        <v>22475</v>
      </c>
      <c r="H75" s="52">
        <v>19197</v>
      </c>
      <c r="I75" s="52">
        <v>3278</v>
      </c>
      <c r="J75" s="208"/>
    </row>
    <row r="76" spans="1:10" x14ac:dyDescent="0.25">
      <c r="A76" s="54"/>
      <c r="B76" s="419" t="s">
        <v>87</v>
      </c>
      <c r="C76" s="420">
        <v>1946</v>
      </c>
      <c r="D76" s="420">
        <v>45.8</v>
      </c>
      <c r="E76" s="421"/>
      <c r="F76" s="422"/>
      <c r="G76" s="423">
        <v>0</v>
      </c>
      <c r="H76" s="423">
        <v>0</v>
      </c>
      <c r="I76" s="423">
        <v>0</v>
      </c>
      <c r="J76" s="424" t="s">
        <v>644</v>
      </c>
    </row>
    <row r="77" spans="1:10" x14ac:dyDescent="0.25">
      <c r="A77" s="54">
        <v>2</v>
      </c>
      <c r="B77" s="55" t="s">
        <v>90</v>
      </c>
      <c r="C77" s="188">
        <v>1946</v>
      </c>
      <c r="D77" s="188">
        <v>47.1</v>
      </c>
      <c r="E77" s="414"/>
      <c r="F77" s="415"/>
      <c r="G77" s="52">
        <v>21781</v>
      </c>
      <c r="H77" s="52">
        <v>18605</v>
      </c>
      <c r="I77" s="52">
        <v>3176</v>
      </c>
      <c r="J77" s="208"/>
    </row>
    <row r="78" spans="1:10" x14ac:dyDescent="0.25">
      <c r="A78" s="54"/>
      <c r="B78" s="55"/>
      <c r="C78" s="188"/>
      <c r="D78" s="188"/>
      <c r="E78" s="414"/>
      <c r="F78" s="415"/>
      <c r="G78" s="52"/>
      <c r="H78" s="52"/>
      <c r="I78" s="52"/>
      <c r="J78" s="208"/>
    </row>
    <row r="79" spans="1:10" x14ac:dyDescent="0.25">
      <c r="A79" s="129"/>
      <c r="B79" s="169" t="s">
        <v>498</v>
      </c>
      <c r="C79" s="217" t="s">
        <v>525</v>
      </c>
      <c r="D79" s="217">
        <f>SUM(D75:D78)</f>
        <v>141.5</v>
      </c>
      <c r="E79" s="416">
        <v>141.5</v>
      </c>
      <c r="F79" s="417">
        <v>3</v>
      </c>
      <c r="G79" s="418">
        <f>SUM(G75:G78)</f>
        <v>44256</v>
      </c>
      <c r="H79" s="418">
        <f>SUM(H75:H78)</f>
        <v>37802</v>
      </c>
      <c r="I79" s="418">
        <f>SUM(I75:I78)</f>
        <v>6454</v>
      </c>
      <c r="J79" s="130" t="s">
        <v>640</v>
      </c>
    </row>
    <row r="80" spans="1:10" x14ac:dyDescent="0.25">
      <c r="A80" s="129"/>
      <c r="B80" s="169"/>
      <c r="C80" s="217"/>
      <c r="D80" s="217"/>
      <c r="E80" s="416"/>
      <c r="F80" s="417"/>
      <c r="G80" s="51"/>
      <c r="H80" s="51"/>
      <c r="I80" s="51"/>
      <c r="J80" s="130"/>
    </row>
    <row r="81" spans="1:10" x14ac:dyDescent="0.25">
      <c r="A81" s="217">
        <v>13</v>
      </c>
      <c r="B81" s="169" t="s">
        <v>113</v>
      </c>
      <c r="C81" s="188">
        <v>1952</v>
      </c>
      <c r="D81" s="188">
        <v>397.3</v>
      </c>
      <c r="E81" s="414"/>
      <c r="F81" s="415"/>
      <c r="G81" s="52">
        <v>313627</v>
      </c>
      <c r="H81" s="52">
        <v>313627</v>
      </c>
      <c r="I81" s="52">
        <v>0</v>
      </c>
      <c r="J81" s="208"/>
    </row>
    <row r="82" spans="1:10" x14ac:dyDescent="0.25">
      <c r="A82" s="54">
        <v>1</v>
      </c>
      <c r="B82" s="55" t="s">
        <v>112</v>
      </c>
      <c r="C82" s="188">
        <v>1952</v>
      </c>
      <c r="D82" s="188">
        <v>46.6</v>
      </c>
      <c r="E82" s="414"/>
      <c r="F82" s="415"/>
      <c r="G82" s="52">
        <v>36786</v>
      </c>
      <c r="H82" s="52">
        <v>36786</v>
      </c>
      <c r="I82" s="52">
        <v>0</v>
      </c>
      <c r="J82" s="208"/>
    </row>
    <row r="83" spans="1:10" x14ac:dyDescent="0.25">
      <c r="A83" s="54">
        <v>2</v>
      </c>
      <c r="B83" s="55" t="s">
        <v>87</v>
      </c>
      <c r="C83" s="188">
        <v>1952</v>
      </c>
      <c r="D83" s="188">
        <v>45.8</v>
      </c>
      <c r="E83" s="414"/>
      <c r="F83" s="415"/>
      <c r="G83" s="52">
        <v>36154</v>
      </c>
      <c r="H83" s="52">
        <v>36154</v>
      </c>
      <c r="I83" s="52">
        <v>0</v>
      </c>
      <c r="J83" s="208"/>
    </row>
    <row r="84" spans="1:10" x14ac:dyDescent="0.25">
      <c r="A84" s="129"/>
      <c r="B84" s="169" t="s">
        <v>498</v>
      </c>
      <c r="C84" s="217" t="s">
        <v>525</v>
      </c>
      <c r="D84" s="217">
        <f>SUM(D82:D83)</f>
        <v>92.4</v>
      </c>
      <c r="E84" s="416">
        <f>D82+D83</f>
        <v>92.4</v>
      </c>
      <c r="F84" s="417">
        <v>3</v>
      </c>
      <c r="G84" s="418">
        <f>SUM(G82:G83)</f>
        <v>72940</v>
      </c>
      <c r="H84" s="418">
        <f>SUM(H82:H83)</f>
        <v>72940</v>
      </c>
      <c r="I84" s="418">
        <f>SUM(I81:I83)</f>
        <v>0</v>
      </c>
      <c r="J84" s="130" t="s">
        <v>640</v>
      </c>
    </row>
    <row r="85" spans="1:10" x14ac:dyDescent="0.25">
      <c r="A85" s="54"/>
      <c r="B85" s="55"/>
      <c r="C85" s="188"/>
      <c r="D85" s="188"/>
      <c r="E85" s="414"/>
      <c r="F85" s="415"/>
      <c r="G85" s="52"/>
      <c r="H85" s="52"/>
      <c r="I85" s="52"/>
      <c r="J85" s="208"/>
    </row>
    <row r="86" spans="1:10" x14ac:dyDescent="0.25">
      <c r="A86" s="217">
        <v>14</v>
      </c>
      <c r="B86" s="169" t="s">
        <v>115</v>
      </c>
      <c r="C86" s="188">
        <v>1962</v>
      </c>
      <c r="D86" s="188">
        <v>618</v>
      </c>
      <c r="E86" s="414"/>
      <c r="F86" s="415"/>
      <c r="G86" s="52">
        <v>692932</v>
      </c>
      <c r="H86" s="52">
        <v>407579</v>
      </c>
      <c r="I86" s="52">
        <v>285353</v>
      </c>
      <c r="J86" s="208"/>
    </row>
    <row r="87" spans="1:10" x14ac:dyDescent="0.25">
      <c r="A87" s="54">
        <v>1</v>
      </c>
      <c r="B87" s="55" t="s">
        <v>112</v>
      </c>
      <c r="C87" s="188">
        <v>1962</v>
      </c>
      <c r="D87" s="188">
        <v>41.5</v>
      </c>
      <c r="E87" s="414"/>
      <c r="F87" s="415"/>
      <c r="G87" s="52">
        <v>46532</v>
      </c>
      <c r="H87" s="52">
        <v>27390</v>
      </c>
      <c r="I87" s="52">
        <v>19142</v>
      </c>
      <c r="J87" s="208"/>
    </row>
    <row r="88" spans="1:10" x14ac:dyDescent="0.25">
      <c r="A88" s="54">
        <v>2</v>
      </c>
      <c r="B88" s="55" t="s">
        <v>89</v>
      </c>
      <c r="C88" s="188">
        <v>1962</v>
      </c>
      <c r="D88" s="188">
        <v>42.7</v>
      </c>
      <c r="E88" s="414"/>
      <c r="F88" s="415"/>
      <c r="G88" s="52">
        <v>47877</v>
      </c>
      <c r="H88" s="52">
        <v>28182</v>
      </c>
      <c r="I88" s="52">
        <v>19695</v>
      </c>
      <c r="J88" s="208"/>
    </row>
    <row r="89" spans="1:10" x14ac:dyDescent="0.25">
      <c r="A89" s="54">
        <v>3</v>
      </c>
      <c r="B89" s="55" t="s">
        <v>90</v>
      </c>
      <c r="C89" s="188">
        <v>1962</v>
      </c>
      <c r="D89" s="188">
        <v>42.1</v>
      </c>
      <c r="E89" s="414"/>
      <c r="F89" s="415"/>
      <c r="G89" s="52">
        <v>47205</v>
      </c>
      <c r="H89" s="52">
        <v>27786</v>
      </c>
      <c r="I89" s="52">
        <v>19419</v>
      </c>
      <c r="J89" s="208"/>
    </row>
    <row r="90" spans="1:10" x14ac:dyDescent="0.25">
      <c r="A90" s="54">
        <v>4</v>
      </c>
      <c r="B90" s="55" t="s">
        <v>107</v>
      </c>
      <c r="C90" s="188">
        <v>1962</v>
      </c>
      <c r="D90" s="188">
        <v>44.1</v>
      </c>
      <c r="E90" s="414"/>
      <c r="F90" s="415"/>
      <c r="G90" s="52">
        <v>49447</v>
      </c>
      <c r="H90" s="52">
        <v>29106</v>
      </c>
      <c r="I90" s="52">
        <v>20341</v>
      </c>
      <c r="J90" s="208"/>
    </row>
    <row r="91" spans="1:10" x14ac:dyDescent="0.25">
      <c r="A91" s="54">
        <v>5</v>
      </c>
      <c r="B91" s="55" t="s">
        <v>76</v>
      </c>
      <c r="C91" s="188">
        <v>1962</v>
      </c>
      <c r="D91" s="188">
        <v>30.7</v>
      </c>
      <c r="E91" s="414"/>
      <c r="F91" s="415"/>
      <c r="G91" s="52">
        <v>34422</v>
      </c>
      <c r="H91" s="52">
        <v>20262</v>
      </c>
      <c r="I91" s="52">
        <v>14160</v>
      </c>
      <c r="J91" s="208"/>
    </row>
    <row r="92" spans="1:10" x14ac:dyDescent="0.25">
      <c r="A92" s="129"/>
      <c r="B92" s="169" t="s">
        <v>498</v>
      </c>
      <c r="C92" s="217" t="s">
        <v>532</v>
      </c>
      <c r="D92" s="217">
        <f>SUM(D87:D91)</f>
        <v>201.1</v>
      </c>
      <c r="E92" s="416">
        <v>201.1</v>
      </c>
      <c r="F92" s="417">
        <v>5</v>
      </c>
      <c r="G92" s="418">
        <f>SUM(G87:G91)</f>
        <v>225483</v>
      </c>
      <c r="H92" s="418">
        <f>SUM(H87:H91)</f>
        <v>132726</v>
      </c>
      <c r="I92" s="418">
        <f>SUM(I87:I91)</f>
        <v>92757</v>
      </c>
      <c r="J92" s="130" t="s">
        <v>640</v>
      </c>
    </row>
    <row r="93" spans="1:10" x14ac:dyDescent="0.25">
      <c r="A93" s="54"/>
      <c r="B93" s="55"/>
      <c r="C93" s="188"/>
      <c r="D93" s="188"/>
      <c r="E93" s="414"/>
      <c r="F93" s="415"/>
      <c r="G93" s="52"/>
      <c r="H93" s="52"/>
      <c r="I93" s="52"/>
      <c r="J93" s="208"/>
    </row>
    <row r="94" spans="1:10" x14ac:dyDescent="0.25">
      <c r="A94" s="217">
        <v>15</v>
      </c>
      <c r="B94" s="169" t="s">
        <v>645</v>
      </c>
      <c r="C94" s="188">
        <v>1969</v>
      </c>
      <c r="D94" s="188">
        <v>1940.7</v>
      </c>
      <c r="E94" s="414"/>
      <c r="F94" s="415"/>
      <c r="G94" s="52">
        <v>993006</v>
      </c>
      <c r="H94" s="52">
        <v>496873</v>
      </c>
      <c r="I94" s="52">
        <v>496133</v>
      </c>
      <c r="J94" s="208"/>
    </row>
    <row r="95" spans="1:10" x14ac:dyDescent="0.25">
      <c r="A95" s="54">
        <v>1</v>
      </c>
      <c r="B95" s="55" t="s">
        <v>646</v>
      </c>
      <c r="C95" s="188"/>
      <c r="D95" s="188"/>
      <c r="E95" s="414"/>
      <c r="F95" s="415"/>
      <c r="G95" s="52"/>
      <c r="H95" s="52"/>
      <c r="I95" s="52"/>
      <c r="J95" s="208"/>
    </row>
    <row r="96" spans="1:10" x14ac:dyDescent="0.25">
      <c r="A96" s="129"/>
      <c r="B96" s="169" t="s">
        <v>498</v>
      </c>
      <c r="C96" s="217" t="s">
        <v>97</v>
      </c>
      <c r="D96" s="217">
        <f>SUM(D95:D95)</f>
        <v>0</v>
      </c>
      <c r="E96" s="416"/>
      <c r="F96" s="417">
        <v>0</v>
      </c>
      <c r="G96" s="418">
        <f>SUM(G95:G95)</f>
        <v>0</v>
      </c>
      <c r="H96" s="418">
        <f>SUM(H95:H95)</f>
        <v>0</v>
      </c>
      <c r="I96" s="418">
        <f>SUM(I95:I95)</f>
        <v>0</v>
      </c>
      <c r="J96" s="130" t="s">
        <v>640</v>
      </c>
    </row>
    <row r="97" spans="1:10" x14ac:dyDescent="0.25">
      <c r="A97" s="129"/>
      <c r="B97" s="169"/>
      <c r="C97" s="217"/>
      <c r="D97" s="217"/>
      <c r="E97" s="416"/>
      <c r="F97" s="417"/>
      <c r="G97" s="425"/>
      <c r="H97" s="425"/>
      <c r="I97" s="425"/>
      <c r="J97" s="130"/>
    </row>
    <row r="98" spans="1:10" x14ac:dyDescent="0.25">
      <c r="A98" s="217">
        <v>16</v>
      </c>
      <c r="B98" s="169" t="s">
        <v>116</v>
      </c>
      <c r="C98" s="188">
        <v>1972</v>
      </c>
      <c r="D98" s="188">
        <v>1953</v>
      </c>
      <c r="E98" s="414"/>
      <c r="F98" s="415"/>
      <c r="G98" s="52">
        <v>560904</v>
      </c>
      <c r="H98" s="52">
        <v>218314</v>
      </c>
      <c r="I98" s="52">
        <v>342590</v>
      </c>
      <c r="J98" s="208"/>
    </row>
    <row r="99" spans="1:10" x14ac:dyDescent="0.25">
      <c r="A99" s="54"/>
      <c r="B99" s="55"/>
      <c r="C99" s="188"/>
      <c r="D99" s="188"/>
      <c r="E99" s="414"/>
      <c r="F99" s="415"/>
      <c r="G99" s="52"/>
      <c r="H99" s="52"/>
      <c r="I99" s="52"/>
      <c r="J99" s="208"/>
    </row>
    <row r="100" spans="1:10" x14ac:dyDescent="0.25">
      <c r="A100" s="54">
        <v>1</v>
      </c>
      <c r="B100" s="55" t="s">
        <v>451</v>
      </c>
      <c r="C100" s="188">
        <v>1972</v>
      </c>
      <c r="D100" s="188">
        <v>42.9</v>
      </c>
      <c r="E100" s="414"/>
      <c r="F100" s="415"/>
      <c r="G100" s="52">
        <v>12321</v>
      </c>
      <c r="H100" s="52">
        <v>4805</v>
      </c>
      <c r="I100" s="52">
        <v>7516</v>
      </c>
      <c r="J100" s="208"/>
    </row>
    <row r="101" spans="1:10" x14ac:dyDescent="0.25">
      <c r="A101" s="54">
        <v>2</v>
      </c>
      <c r="B101" s="169" t="s">
        <v>647</v>
      </c>
      <c r="C101" s="188">
        <v>1972</v>
      </c>
      <c r="D101" s="188">
        <v>29.6</v>
      </c>
      <c r="E101" s="414"/>
      <c r="F101" s="415"/>
      <c r="G101" s="52">
        <v>320161.3</v>
      </c>
      <c r="H101" s="52">
        <v>0</v>
      </c>
      <c r="I101" s="52">
        <v>320161.3</v>
      </c>
      <c r="J101" s="208"/>
    </row>
    <row r="102" spans="1:10" x14ac:dyDescent="0.25">
      <c r="A102" s="129"/>
      <c r="B102" s="169" t="s">
        <v>498</v>
      </c>
      <c r="C102" s="217" t="s">
        <v>525</v>
      </c>
      <c r="D102" s="217">
        <f>SUM(D99:D101)</f>
        <v>72.5</v>
      </c>
      <c r="E102" s="416">
        <v>72.5</v>
      </c>
      <c r="F102" s="417">
        <v>2</v>
      </c>
      <c r="G102" s="418">
        <f>SUM(G99:G101)</f>
        <v>332482.3</v>
      </c>
      <c r="H102" s="418">
        <f>SUM(H99:H101)</f>
        <v>4805</v>
      </c>
      <c r="I102" s="418">
        <f>SUM(I99:I101)</f>
        <v>327677.3</v>
      </c>
      <c r="J102" s="130" t="s">
        <v>640</v>
      </c>
    </row>
    <row r="103" spans="1:10" x14ac:dyDescent="0.25">
      <c r="A103" s="129"/>
      <c r="B103" s="169"/>
      <c r="C103" s="217"/>
      <c r="D103" s="217"/>
      <c r="E103" s="416"/>
      <c r="F103" s="426"/>
      <c r="G103" s="425"/>
      <c r="H103" s="425"/>
      <c r="I103" s="425"/>
      <c r="J103" s="130"/>
    </row>
    <row r="104" spans="1:10" x14ac:dyDescent="0.25">
      <c r="A104" s="217">
        <v>17</v>
      </c>
      <c r="B104" s="169" t="s">
        <v>120</v>
      </c>
      <c r="C104" s="188">
        <v>1972</v>
      </c>
      <c r="D104" s="188">
        <v>1950</v>
      </c>
      <c r="E104" s="414"/>
      <c r="F104" s="415"/>
      <c r="G104" s="52">
        <v>1066734</v>
      </c>
      <c r="H104" s="52">
        <v>317857</v>
      </c>
      <c r="I104" s="52">
        <v>748877</v>
      </c>
      <c r="J104" s="208"/>
    </row>
    <row r="105" spans="1:10" x14ac:dyDescent="0.25">
      <c r="A105" s="54">
        <v>1</v>
      </c>
      <c r="B105" s="55" t="s">
        <v>80</v>
      </c>
      <c r="C105" s="188">
        <v>1972</v>
      </c>
      <c r="D105" s="188">
        <v>41.8</v>
      </c>
      <c r="E105" s="414"/>
      <c r="F105" s="415"/>
      <c r="G105" s="52">
        <v>22866</v>
      </c>
      <c r="H105" s="52">
        <v>6813</v>
      </c>
      <c r="I105" s="52">
        <v>16053</v>
      </c>
      <c r="J105" s="208"/>
    </row>
    <row r="106" spans="1:10" x14ac:dyDescent="0.25">
      <c r="A106" s="54">
        <v>2</v>
      </c>
      <c r="B106" s="55" t="s">
        <v>121</v>
      </c>
      <c r="C106" s="188">
        <v>1972</v>
      </c>
      <c r="D106" s="188">
        <v>40.1</v>
      </c>
      <c r="E106" s="414"/>
      <c r="F106" s="415"/>
      <c r="G106" s="52">
        <v>21936</v>
      </c>
      <c r="H106" s="52">
        <v>6536</v>
      </c>
      <c r="I106" s="52">
        <v>15400</v>
      </c>
      <c r="J106" s="208"/>
    </row>
    <row r="107" spans="1:10" x14ac:dyDescent="0.25">
      <c r="A107" s="54">
        <v>3</v>
      </c>
      <c r="B107" s="55" t="s">
        <v>122</v>
      </c>
      <c r="C107" s="188">
        <v>1972</v>
      </c>
      <c r="D107" s="188">
        <v>29.2</v>
      </c>
      <c r="E107" s="95"/>
      <c r="F107" s="415"/>
      <c r="G107" s="52">
        <v>15974</v>
      </c>
      <c r="H107" s="52">
        <v>4760</v>
      </c>
      <c r="I107" s="52">
        <v>11214</v>
      </c>
      <c r="J107" s="131"/>
    </row>
    <row r="108" spans="1:10" x14ac:dyDescent="0.25">
      <c r="A108" s="129"/>
      <c r="B108" s="169" t="s">
        <v>498</v>
      </c>
      <c r="C108" s="217" t="s">
        <v>523</v>
      </c>
      <c r="D108" s="217">
        <f>SUM(D105:D107)</f>
        <v>111.10000000000001</v>
      </c>
      <c r="E108" s="416">
        <f>D105+D106+D107</f>
        <v>111.10000000000001</v>
      </c>
      <c r="F108" s="417">
        <v>3</v>
      </c>
      <c r="G108" s="418">
        <f>SUM(G105:G107)</f>
        <v>60776</v>
      </c>
      <c r="H108" s="418">
        <f>SUM(H105:H107)</f>
        <v>18109</v>
      </c>
      <c r="I108" s="418">
        <f>SUM(I105:I107)</f>
        <v>42667</v>
      </c>
      <c r="J108" s="130" t="s">
        <v>640</v>
      </c>
    </row>
    <row r="109" spans="1:10" x14ac:dyDescent="0.25">
      <c r="A109" s="129"/>
      <c r="B109" s="169"/>
      <c r="C109" s="217"/>
      <c r="D109" s="217"/>
      <c r="E109" s="416"/>
      <c r="F109" s="426"/>
      <c r="G109" s="425"/>
      <c r="H109" s="425"/>
      <c r="I109" s="425"/>
      <c r="J109" s="427"/>
    </row>
    <row r="110" spans="1:10" x14ac:dyDescent="0.25">
      <c r="A110" s="217">
        <v>18</v>
      </c>
      <c r="B110" s="169" t="s">
        <v>648</v>
      </c>
      <c r="C110" s="188">
        <v>1974</v>
      </c>
      <c r="D110" s="188">
        <v>708.7</v>
      </c>
      <c r="E110" s="414"/>
      <c r="F110" s="415"/>
      <c r="G110" s="52">
        <v>416866</v>
      </c>
      <c r="H110" s="52">
        <v>100269</v>
      </c>
      <c r="I110" s="52">
        <v>316597</v>
      </c>
      <c r="J110" s="208"/>
    </row>
    <row r="111" spans="1:10" x14ac:dyDescent="0.25">
      <c r="A111" s="54"/>
      <c r="B111" s="55" t="s">
        <v>567</v>
      </c>
      <c r="C111" s="188"/>
      <c r="D111" s="188"/>
      <c r="E111" s="414"/>
      <c r="F111" s="415"/>
      <c r="G111" s="52"/>
      <c r="H111" s="52"/>
      <c r="I111" s="52"/>
      <c r="J111" s="208"/>
    </row>
    <row r="112" spans="1:10" x14ac:dyDescent="0.25">
      <c r="A112" s="54"/>
      <c r="B112" s="169" t="s">
        <v>649</v>
      </c>
      <c r="C112" s="217" t="s">
        <v>639</v>
      </c>
      <c r="D112" s="217">
        <f>SUM(D111:D111)</f>
        <v>0</v>
      </c>
      <c r="E112" s="416"/>
      <c r="F112" s="417">
        <v>0</v>
      </c>
      <c r="G112" s="418">
        <f>SUM(G111:G111)</f>
        <v>0</v>
      </c>
      <c r="H112" s="418">
        <f>SUM(H111:H111)</f>
        <v>0</v>
      </c>
      <c r="I112" s="418">
        <f>SUM(I111:I111)</f>
        <v>0</v>
      </c>
      <c r="J112" s="130" t="s">
        <v>640</v>
      </c>
    </row>
    <row r="113" spans="1:10" x14ac:dyDescent="0.25">
      <c r="A113" s="54"/>
      <c r="B113" s="169"/>
      <c r="C113" s="217"/>
      <c r="D113" s="217"/>
      <c r="E113" s="416"/>
      <c r="F113" s="426"/>
      <c r="G113" s="425"/>
      <c r="H113" s="425"/>
      <c r="I113" s="425"/>
      <c r="J113" s="130"/>
    </row>
    <row r="114" spans="1:10" x14ac:dyDescent="0.25">
      <c r="A114" s="217">
        <v>19</v>
      </c>
      <c r="B114" s="169" t="s">
        <v>123</v>
      </c>
      <c r="C114" s="188">
        <v>1966</v>
      </c>
      <c r="D114" s="188">
        <v>2000</v>
      </c>
      <c r="E114" s="414"/>
      <c r="F114" s="415"/>
      <c r="G114" s="52">
        <v>453532</v>
      </c>
      <c r="H114" s="52">
        <v>243455</v>
      </c>
      <c r="I114" s="52">
        <v>210077</v>
      </c>
      <c r="J114" s="208"/>
    </row>
    <row r="115" spans="1:10" x14ac:dyDescent="0.25">
      <c r="A115" s="54">
        <v>1</v>
      </c>
      <c r="B115" s="55" t="s">
        <v>91</v>
      </c>
      <c r="C115" s="188">
        <v>1966</v>
      </c>
      <c r="D115" s="188">
        <v>40.1</v>
      </c>
      <c r="E115" s="414"/>
      <c r="F115" s="415"/>
      <c r="G115" s="52">
        <v>9093</v>
      </c>
      <c r="H115" s="52">
        <v>4892</v>
      </c>
      <c r="I115" s="52">
        <v>4201</v>
      </c>
      <c r="J115" s="208"/>
    </row>
    <row r="116" spans="1:10" x14ac:dyDescent="0.25">
      <c r="A116" s="54"/>
      <c r="B116" s="169" t="s">
        <v>498</v>
      </c>
      <c r="C116" s="217" t="s">
        <v>97</v>
      </c>
      <c r="D116" s="217">
        <f>SUM(D115:D115)</f>
        <v>40.1</v>
      </c>
      <c r="E116" s="416">
        <v>40.1</v>
      </c>
      <c r="F116" s="417">
        <v>1</v>
      </c>
      <c r="G116" s="418">
        <f>SUM(G115:G115)</f>
        <v>9093</v>
      </c>
      <c r="H116" s="418">
        <f>SUM(H115:H115)</f>
        <v>4892</v>
      </c>
      <c r="I116" s="418">
        <f>SUM(I115:I115)</f>
        <v>4201</v>
      </c>
      <c r="J116" s="130" t="s">
        <v>640</v>
      </c>
    </row>
    <row r="117" spans="1:10" x14ac:dyDescent="0.25">
      <c r="A117" s="54"/>
      <c r="B117" s="55"/>
      <c r="C117" s="188"/>
      <c r="D117" s="188"/>
      <c r="E117" s="414"/>
      <c r="F117" s="415"/>
      <c r="G117" s="52"/>
      <c r="H117" s="52"/>
      <c r="I117" s="52"/>
      <c r="J117" s="208"/>
    </row>
    <row r="118" spans="1:10" x14ac:dyDescent="0.25">
      <c r="A118" s="217">
        <v>20</v>
      </c>
      <c r="B118" s="169" t="s">
        <v>124</v>
      </c>
      <c r="C118" s="188">
        <v>1965</v>
      </c>
      <c r="D118" s="188">
        <v>1820.6</v>
      </c>
      <c r="E118" s="414"/>
      <c r="F118" s="415"/>
      <c r="G118" s="52">
        <v>510577</v>
      </c>
      <c r="H118" s="52">
        <v>280217</v>
      </c>
      <c r="I118" s="52">
        <v>230360</v>
      </c>
      <c r="J118" s="208"/>
    </row>
    <row r="119" spans="1:10" x14ac:dyDescent="0.25">
      <c r="A119" s="54">
        <v>1</v>
      </c>
      <c r="B119" s="55" t="s">
        <v>454</v>
      </c>
      <c r="C119" s="188">
        <v>1965</v>
      </c>
      <c r="D119" s="188">
        <v>41</v>
      </c>
      <c r="E119" s="414"/>
      <c r="F119" s="415"/>
      <c r="G119" s="52">
        <v>11498</v>
      </c>
      <c r="H119" s="52">
        <v>6315</v>
      </c>
      <c r="I119" s="52">
        <v>5183</v>
      </c>
      <c r="J119" s="208"/>
    </row>
    <row r="120" spans="1:10" x14ac:dyDescent="0.25">
      <c r="A120" s="54"/>
      <c r="B120" s="169" t="s">
        <v>649</v>
      </c>
      <c r="C120" s="217" t="s">
        <v>97</v>
      </c>
      <c r="D120" s="217">
        <f>SUM(D119:D119)</f>
        <v>41</v>
      </c>
      <c r="E120" s="416">
        <v>41</v>
      </c>
      <c r="F120" s="417">
        <v>1</v>
      </c>
      <c r="G120" s="418">
        <f>SUM(G119:G119)</f>
        <v>11498</v>
      </c>
      <c r="H120" s="418">
        <f>SUM(H119:H119)</f>
        <v>6315</v>
      </c>
      <c r="I120" s="418">
        <f>SUM(I119:I119)</f>
        <v>5183</v>
      </c>
      <c r="J120" s="130" t="s">
        <v>640</v>
      </c>
    </row>
    <row r="121" spans="1:10" x14ac:dyDescent="0.25">
      <c r="A121" s="217">
        <v>21</v>
      </c>
      <c r="B121" s="169" t="s">
        <v>126</v>
      </c>
      <c r="C121" s="188">
        <v>1966</v>
      </c>
      <c r="D121" s="188">
        <v>1901.9</v>
      </c>
      <c r="E121" s="414"/>
      <c r="F121" s="415"/>
      <c r="G121" s="52">
        <v>985539</v>
      </c>
      <c r="H121" s="52">
        <v>519703</v>
      </c>
      <c r="I121" s="52">
        <v>465836</v>
      </c>
      <c r="J121" s="208"/>
    </row>
    <row r="122" spans="1:10" x14ac:dyDescent="0.25">
      <c r="A122" s="54">
        <v>1</v>
      </c>
      <c r="B122" s="55" t="s">
        <v>87</v>
      </c>
      <c r="C122" s="188">
        <v>1966</v>
      </c>
      <c r="D122" s="188">
        <v>41.6</v>
      </c>
      <c r="E122" s="414"/>
      <c r="F122" s="415"/>
      <c r="G122" s="52">
        <v>21557</v>
      </c>
      <c r="H122" s="52">
        <v>11357</v>
      </c>
      <c r="I122" s="52">
        <v>10200</v>
      </c>
      <c r="J122" s="208"/>
    </row>
    <row r="123" spans="1:10" x14ac:dyDescent="0.25">
      <c r="A123" s="54">
        <v>2</v>
      </c>
      <c r="B123" s="55" t="s">
        <v>128</v>
      </c>
      <c r="C123" s="188">
        <v>1966</v>
      </c>
      <c r="D123" s="188">
        <v>41.5</v>
      </c>
      <c r="E123" s="414"/>
      <c r="F123" s="415"/>
      <c r="G123" s="52">
        <v>21505</v>
      </c>
      <c r="H123" s="52">
        <v>11329</v>
      </c>
      <c r="I123" s="52">
        <v>10176</v>
      </c>
      <c r="J123" s="208"/>
    </row>
    <row r="124" spans="1:10" x14ac:dyDescent="0.25">
      <c r="A124" s="54">
        <v>3</v>
      </c>
      <c r="B124" s="55" t="s">
        <v>129</v>
      </c>
      <c r="C124" s="188">
        <v>1966</v>
      </c>
      <c r="D124" s="188">
        <v>40.700000000000003</v>
      </c>
      <c r="E124" s="414"/>
      <c r="F124" s="415"/>
      <c r="G124" s="52">
        <v>21090</v>
      </c>
      <c r="H124" s="52">
        <v>11111</v>
      </c>
      <c r="I124" s="52">
        <v>9979</v>
      </c>
      <c r="J124" s="208"/>
    </row>
    <row r="125" spans="1:10" x14ac:dyDescent="0.25">
      <c r="A125" s="54"/>
      <c r="B125" s="169" t="s">
        <v>498</v>
      </c>
      <c r="C125" s="217" t="s">
        <v>523</v>
      </c>
      <c r="D125" s="217">
        <f>SUM(D122:D124)</f>
        <v>123.8</v>
      </c>
      <c r="E125" s="416">
        <f>D122+D123+D124</f>
        <v>123.8</v>
      </c>
      <c r="F125" s="417">
        <v>3</v>
      </c>
      <c r="G125" s="418">
        <f>SUM(G122:G124)</f>
        <v>64152</v>
      </c>
      <c r="H125" s="418">
        <f>SUM(H122:H124)</f>
        <v>33797</v>
      </c>
      <c r="I125" s="418">
        <f>SUM(I122:I124)</f>
        <v>30355</v>
      </c>
      <c r="J125" s="130" t="s">
        <v>640</v>
      </c>
    </row>
    <row r="126" spans="1:10" x14ac:dyDescent="0.25">
      <c r="A126" s="54"/>
      <c r="B126" s="169"/>
      <c r="C126" s="217"/>
      <c r="D126" s="217"/>
      <c r="E126" s="416"/>
      <c r="F126" s="417"/>
      <c r="G126" s="51"/>
      <c r="H126" s="51"/>
      <c r="I126" s="51"/>
      <c r="J126" s="130"/>
    </row>
    <row r="127" spans="1:10" x14ac:dyDescent="0.25">
      <c r="A127" s="217">
        <v>22</v>
      </c>
      <c r="B127" s="169" t="s">
        <v>130</v>
      </c>
      <c r="C127" s="188">
        <v>1976</v>
      </c>
      <c r="D127" s="188">
        <v>1473.1</v>
      </c>
      <c r="E127" s="414"/>
      <c r="F127" s="415"/>
      <c r="G127" s="52">
        <v>1002101</v>
      </c>
      <c r="H127" s="52">
        <v>262555</v>
      </c>
      <c r="I127" s="52">
        <v>739546</v>
      </c>
      <c r="J127" s="208"/>
    </row>
    <row r="128" spans="1:10" x14ac:dyDescent="0.25">
      <c r="A128" s="54"/>
      <c r="B128" s="55"/>
      <c r="C128" s="188"/>
      <c r="D128" s="188"/>
      <c r="E128" s="414"/>
      <c r="F128" s="415"/>
      <c r="G128" s="52"/>
      <c r="H128" s="52"/>
      <c r="I128" s="52"/>
      <c r="J128" s="208"/>
    </row>
    <row r="129" spans="1:10" x14ac:dyDescent="0.25">
      <c r="A129" s="54">
        <v>1</v>
      </c>
      <c r="B129" s="55" t="s">
        <v>107</v>
      </c>
      <c r="C129" s="188">
        <v>1976</v>
      </c>
      <c r="D129" s="188">
        <v>41.4</v>
      </c>
      <c r="E129" s="414"/>
      <c r="F129" s="415"/>
      <c r="G129" s="52">
        <v>28163</v>
      </c>
      <c r="H129" s="52">
        <v>7369</v>
      </c>
      <c r="I129" s="52">
        <v>20794</v>
      </c>
      <c r="J129" s="208"/>
    </row>
    <row r="130" spans="1:10" x14ac:dyDescent="0.25">
      <c r="A130" s="54">
        <v>2</v>
      </c>
      <c r="B130" s="55" t="s">
        <v>74</v>
      </c>
      <c r="C130" s="188">
        <v>1976</v>
      </c>
      <c r="D130" s="188">
        <v>44.2</v>
      </c>
      <c r="E130" s="414"/>
      <c r="F130" s="415"/>
      <c r="G130" s="52">
        <v>30068</v>
      </c>
      <c r="H130" s="52">
        <v>7868</v>
      </c>
      <c r="I130" s="52">
        <v>22200</v>
      </c>
      <c r="J130" s="208"/>
    </row>
    <row r="131" spans="1:10" x14ac:dyDescent="0.25">
      <c r="A131" s="54">
        <v>3</v>
      </c>
      <c r="B131" s="419" t="s">
        <v>82</v>
      </c>
      <c r="C131" s="420">
        <v>1976</v>
      </c>
      <c r="D131" s="420"/>
      <c r="E131" s="421"/>
      <c r="F131" s="422"/>
      <c r="G131" s="423"/>
      <c r="H131" s="423"/>
      <c r="I131" s="423"/>
      <c r="J131" s="424" t="s">
        <v>650</v>
      </c>
    </row>
    <row r="132" spans="1:10" x14ac:dyDescent="0.25">
      <c r="A132" s="54"/>
      <c r="B132" s="55"/>
      <c r="C132" s="188"/>
      <c r="D132" s="188"/>
      <c r="E132" s="414"/>
      <c r="F132" s="415"/>
      <c r="G132" s="52"/>
      <c r="H132" s="52"/>
      <c r="I132" s="52"/>
      <c r="J132" s="208"/>
    </row>
    <row r="133" spans="1:10" x14ac:dyDescent="0.25">
      <c r="A133" s="129"/>
      <c r="B133" s="169" t="s">
        <v>498</v>
      </c>
      <c r="C133" s="217" t="s">
        <v>525</v>
      </c>
      <c r="D133" s="217">
        <f>SUM(D128:D132)</f>
        <v>85.6</v>
      </c>
      <c r="E133" s="416">
        <f>D129+D130+D131</f>
        <v>85.6</v>
      </c>
      <c r="F133" s="417">
        <v>2</v>
      </c>
      <c r="G133" s="418">
        <f>SUM(G128:G132)</f>
        <v>58231</v>
      </c>
      <c r="H133" s="418">
        <f>SUM(H128:H132)</f>
        <v>15237</v>
      </c>
      <c r="I133" s="418">
        <f>SUM(I128:I132)</f>
        <v>42994</v>
      </c>
      <c r="J133" s="130" t="s">
        <v>640</v>
      </c>
    </row>
    <row r="134" spans="1:10" x14ac:dyDescent="0.25">
      <c r="A134" s="54"/>
      <c r="B134" s="55"/>
      <c r="C134" s="188"/>
      <c r="D134" s="188"/>
      <c r="E134" s="414"/>
      <c r="F134" s="415"/>
      <c r="G134" s="52"/>
      <c r="H134" s="52"/>
      <c r="I134" s="52"/>
      <c r="J134" s="208"/>
    </row>
    <row r="135" spans="1:10" x14ac:dyDescent="0.25">
      <c r="A135" s="217">
        <v>23</v>
      </c>
      <c r="B135" s="169" t="s">
        <v>131</v>
      </c>
      <c r="C135" s="188">
        <v>1967</v>
      </c>
      <c r="D135" s="188">
        <v>1840</v>
      </c>
      <c r="E135" s="414"/>
      <c r="F135" s="415"/>
      <c r="G135" s="52">
        <v>1675022</v>
      </c>
      <c r="H135" s="52">
        <v>541526</v>
      </c>
      <c r="I135" s="52">
        <v>1133496</v>
      </c>
      <c r="J135" s="208"/>
    </row>
    <row r="136" spans="1:10" x14ac:dyDescent="0.25">
      <c r="A136" s="54">
        <v>2</v>
      </c>
      <c r="B136" s="55" t="s">
        <v>121</v>
      </c>
      <c r="C136" s="188">
        <v>1967</v>
      </c>
      <c r="D136" s="188">
        <v>43.5</v>
      </c>
      <c r="E136" s="414"/>
      <c r="F136" s="415"/>
      <c r="G136" s="52">
        <v>39600</v>
      </c>
      <c r="H136" s="52">
        <v>12789</v>
      </c>
      <c r="I136" s="52">
        <v>26811</v>
      </c>
      <c r="J136" s="208"/>
    </row>
    <row r="137" spans="1:10" x14ac:dyDescent="0.25">
      <c r="A137" s="129"/>
      <c r="B137" s="169" t="s">
        <v>498</v>
      </c>
      <c r="C137" s="217" t="s">
        <v>97</v>
      </c>
      <c r="D137" s="217">
        <f>SUM(D136:D136)</f>
        <v>43.5</v>
      </c>
      <c r="E137" s="416">
        <v>43.5</v>
      </c>
      <c r="F137" s="417">
        <v>1</v>
      </c>
      <c r="G137" s="418">
        <f>SUM(G136:G136)</f>
        <v>39600</v>
      </c>
      <c r="H137" s="418">
        <f>SUM(H136:H136)</f>
        <v>12789</v>
      </c>
      <c r="I137" s="418">
        <f>SUM(I136:I136)</f>
        <v>26811</v>
      </c>
      <c r="J137" s="130" t="s">
        <v>640</v>
      </c>
    </row>
    <row r="138" spans="1:10" x14ac:dyDescent="0.25">
      <c r="A138" s="54"/>
      <c r="B138" s="55"/>
      <c r="C138" s="188"/>
      <c r="D138" s="188"/>
      <c r="E138" s="414"/>
      <c r="F138" s="415"/>
      <c r="G138" s="52"/>
      <c r="H138" s="52"/>
      <c r="I138" s="52"/>
      <c r="J138" s="208"/>
    </row>
    <row r="139" spans="1:10" x14ac:dyDescent="0.25">
      <c r="A139" s="217">
        <v>24</v>
      </c>
      <c r="B139" s="169" t="s">
        <v>133</v>
      </c>
      <c r="C139" s="188">
        <v>1969</v>
      </c>
      <c r="D139" s="188">
        <v>1922</v>
      </c>
      <c r="E139" s="414"/>
      <c r="F139" s="415"/>
      <c r="G139" s="52">
        <v>1938399</v>
      </c>
      <c r="H139" s="52">
        <v>598354</v>
      </c>
      <c r="I139" s="52">
        <v>1340045</v>
      </c>
      <c r="J139" s="208"/>
    </row>
    <row r="140" spans="1:10" x14ac:dyDescent="0.25">
      <c r="A140" s="54">
        <v>1</v>
      </c>
      <c r="B140" s="55" t="s">
        <v>90</v>
      </c>
      <c r="C140" s="188">
        <v>1969</v>
      </c>
      <c r="D140" s="188">
        <v>40.9</v>
      </c>
      <c r="E140" s="414"/>
      <c r="F140" s="415"/>
      <c r="G140" s="52">
        <v>41249</v>
      </c>
      <c r="H140" s="52">
        <v>12720</v>
      </c>
      <c r="I140" s="52">
        <v>28529</v>
      </c>
      <c r="J140" s="208"/>
    </row>
    <row r="141" spans="1:10" x14ac:dyDescent="0.25">
      <c r="A141" s="54">
        <v>2</v>
      </c>
      <c r="B141" s="55" t="s">
        <v>77</v>
      </c>
      <c r="C141" s="188">
        <v>1969</v>
      </c>
      <c r="D141" s="188">
        <v>41.4</v>
      </c>
      <c r="E141" s="414"/>
      <c r="F141" s="415"/>
      <c r="G141" s="52">
        <v>41753</v>
      </c>
      <c r="H141" s="52">
        <v>12875</v>
      </c>
      <c r="I141" s="52">
        <v>28878</v>
      </c>
      <c r="J141" s="208"/>
    </row>
    <row r="142" spans="1:10" x14ac:dyDescent="0.25">
      <c r="A142" s="54">
        <v>3</v>
      </c>
      <c r="B142" s="55" t="s">
        <v>128</v>
      </c>
      <c r="C142" s="188">
        <v>1969</v>
      </c>
      <c r="D142" s="188">
        <v>40.9</v>
      </c>
      <c r="E142" s="414"/>
      <c r="F142" s="415"/>
      <c r="G142" s="52">
        <v>41249</v>
      </c>
      <c r="H142" s="52">
        <v>12720</v>
      </c>
      <c r="I142" s="52">
        <v>28529</v>
      </c>
      <c r="J142" s="208"/>
    </row>
    <row r="143" spans="1:10" x14ac:dyDescent="0.25">
      <c r="A143" s="54">
        <v>4</v>
      </c>
      <c r="B143" s="55" t="s">
        <v>134</v>
      </c>
      <c r="C143" s="188">
        <v>1969</v>
      </c>
      <c r="D143" s="188">
        <v>39.799999999999997</v>
      </c>
      <c r="E143" s="414"/>
      <c r="F143" s="415"/>
      <c r="G143" s="52">
        <v>40140</v>
      </c>
      <c r="H143" s="52">
        <v>12378</v>
      </c>
      <c r="I143" s="52">
        <v>27762</v>
      </c>
      <c r="J143" s="208"/>
    </row>
    <row r="144" spans="1:10" x14ac:dyDescent="0.25">
      <c r="A144" s="54">
        <v>5</v>
      </c>
      <c r="B144" s="55" t="s">
        <v>135</v>
      </c>
      <c r="C144" s="188">
        <v>1969</v>
      </c>
      <c r="D144" s="188">
        <v>40.299999999999997</v>
      </c>
      <c r="E144" s="414"/>
      <c r="F144" s="415"/>
      <c r="G144" s="52">
        <v>40644</v>
      </c>
      <c r="H144" s="52">
        <v>12533</v>
      </c>
      <c r="I144" s="52">
        <v>28111</v>
      </c>
      <c r="J144" s="208"/>
    </row>
    <row r="145" spans="1:10" x14ac:dyDescent="0.25">
      <c r="A145" s="129"/>
      <c r="B145" s="169" t="s">
        <v>498</v>
      </c>
      <c r="C145" s="217" t="s">
        <v>532</v>
      </c>
      <c r="D145" s="217">
        <f>SUM(D140:D144)</f>
        <v>203.3</v>
      </c>
      <c r="E145" s="416">
        <f>D140+D141+D142+D143+D144</f>
        <v>203.3</v>
      </c>
      <c r="F145" s="417">
        <v>5</v>
      </c>
      <c r="G145" s="418">
        <f>SUM(G140:G144)</f>
        <v>205035</v>
      </c>
      <c r="H145" s="418">
        <f>SUM(H140:H144)</f>
        <v>63226</v>
      </c>
      <c r="I145" s="418">
        <f>SUM(I140:I144)</f>
        <v>141809</v>
      </c>
      <c r="J145" s="130" t="s">
        <v>640</v>
      </c>
    </row>
    <row r="146" spans="1:10" x14ac:dyDescent="0.25">
      <c r="A146" s="54"/>
      <c r="B146" s="55"/>
      <c r="C146" s="188"/>
      <c r="D146" s="188"/>
      <c r="E146" s="414"/>
      <c r="F146" s="415"/>
      <c r="G146" s="52"/>
      <c r="H146" s="52"/>
      <c r="I146" s="52"/>
      <c r="J146" s="208"/>
    </row>
    <row r="147" spans="1:10" x14ac:dyDescent="0.25">
      <c r="A147" s="217">
        <v>25</v>
      </c>
      <c r="B147" s="169" t="s">
        <v>136</v>
      </c>
      <c r="C147" s="188">
        <v>1977</v>
      </c>
      <c r="D147" s="188">
        <v>3346.4</v>
      </c>
      <c r="E147" s="414"/>
      <c r="F147" s="415"/>
      <c r="G147" s="52">
        <v>5288158</v>
      </c>
      <c r="H147" s="52">
        <v>1311395</v>
      </c>
      <c r="I147" s="52">
        <v>3976763</v>
      </c>
      <c r="J147" s="208"/>
    </row>
    <row r="148" spans="1:10" x14ac:dyDescent="0.25">
      <c r="A148" s="54">
        <v>1</v>
      </c>
      <c r="B148" s="55" t="s">
        <v>137</v>
      </c>
      <c r="C148" s="188">
        <v>1977</v>
      </c>
      <c r="D148" s="188">
        <v>29.5</v>
      </c>
      <c r="E148" s="414"/>
      <c r="F148" s="415"/>
      <c r="G148" s="52">
        <v>46618</v>
      </c>
      <c r="H148" s="52">
        <v>11564</v>
      </c>
      <c r="I148" s="52">
        <v>35054</v>
      </c>
      <c r="J148" s="208"/>
    </row>
    <row r="149" spans="1:10" x14ac:dyDescent="0.25">
      <c r="A149" s="54">
        <v>2</v>
      </c>
      <c r="B149" s="55" t="s">
        <v>74</v>
      </c>
      <c r="C149" s="188">
        <v>1977</v>
      </c>
      <c r="D149" s="188">
        <v>61.5</v>
      </c>
      <c r="E149" s="414"/>
      <c r="F149" s="415"/>
      <c r="G149" s="52">
        <v>97186</v>
      </c>
      <c r="H149" s="52">
        <v>24108</v>
      </c>
      <c r="I149" s="52">
        <v>73078</v>
      </c>
      <c r="J149" s="208"/>
    </row>
    <row r="150" spans="1:10" x14ac:dyDescent="0.25">
      <c r="A150" s="54">
        <v>3</v>
      </c>
      <c r="B150" s="55" t="s">
        <v>77</v>
      </c>
      <c r="C150" s="188">
        <v>1977</v>
      </c>
      <c r="D150" s="188">
        <v>56.5</v>
      </c>
      <c r="E150" s="414"/>
      <c r="F150" s="415"/>
      <c r="G150" s="52">
        <v>89284</v>
      </c>
      <c r="H150" s="52">
        <v>22148</v>
      </c>
      <c r="I150" s="52">
        <v>67136</v>
      </c>
      <c r="J150" s="208"/>
    </row>
    <row r="151" spans="1:10" x14ac:dyDescent="0.25">
      <c r="A151" s="54">
        <v>4</v>
      </c>
      <c r="B151" s="55" t="s">
        <v>79</v>
      </c>
      <c r="C151" s="188">
        <v>1977</v>
      </c>
      <c r="D151" s="188">
        <v>38.5</v>
      </c>
      <c r="E151" s="414"/>
      <c r="F151" s="415"/>
      <c r="G151" s="52">
        <v>60840</v>
      </c>
      <c r="H151" s="52">
        <v>15092</v>
      </c>
      <c r="I151" s="52">
        <v>45748</v>
      </c>
      <c r="J151" s="208"/>
    </row>
    <row r="152" spans="1:10" x14ac:dyDescent="0.25">
      <c r="A152" s="54">
        <v>5</v>
      </c>
      <c r="B152" s="55" t="s">
        <v>495</v>
      </c>
      <c r="C152" s="188">
        <v>1977</v>
      </c>
      <c r="D152" s="188">
        <v>46.5</v>
      </c>
      <c r="E152" s="414"/>
      <c r="F152" s="415"/>
      <c r="G152" s="52">
        <v>0</v>
      </c>
      <c r="H152" s="52">
        <v>0</v>
      </c>
      <c r="I152" s="52">
        <v>0</v>
      </c>
      <c r="J152" s="208"/>
    </row>
    <row r="153" spans="1:10" x14ac:dyDescent="0.25">
      <c r="A153" s="54">
        <v>6</v>
      </c>
      <c r="B153" s="55" t="s">
        <v>83</v>
      </c>
      <c r="C153" s="188">
        <v>1977</v>
      </c>
      <c r="D153" s="188">
        <v>47</v>
      </c>
      <c r="E153" s="414"/>
      <c r="F153" s="415"/>
      <c r="G153" s="52">
        <v>74272</v>
      </c>
      <c r="H153" s="52">
        <v>18424</v>
      </c>
      <c r="I153" s="52">
        <v>55848</v>
      </c>
      <c r="J153" s="208"/>
    </row>
    <row r="154" spans="1:10" x14ac:dyDescent="0.25">
      <c r="A154" s="54">
        <v>7</v>
      </c>
      <c r="B154" s="55" t="s">
        <v>101</v>
      </c>
      <c r="C154" s="188">
        <v>1977</v>
      </c>
      <c r="D154" s="188">
        <v>47</v>
      </c>
      <c r="E154" s="414"/>
      <c r="F154" s="415"/>
      <c r="G154" s="52">
        <v>74272</v>
      </c>
      <c r="H154" s="52">
        <v>18424</v>
      </c>
      <c r="I154" s="52">
        <v>55848</v>
      </c>
      <c r="J154" s="208"/>
    </row>
    <row r="155" spans="1:10" x14ac:dyDescent="0.25">
      <c r="A155" s="54">
        <v>8</v>
      </c>
      <c r="B155" s="55" t="s">
        <v>132</v>
      </c>
      <c r="C155" s="188">
        <v>1977</v>
      </c>
      <c r="D155" s="188">
        <v>47.4</v>
      </c>
      <c r="E155" s="414"/>
      <c r="F155" s="415"/>
      <c r="G155" s="52">
        <v>74904</v>
      </c>
      <c r="H155" s="52">
        <v>18582</v>
      </c>
      <c r="I155" s="52">
        <v>56322</v>
      </c>
      <c r="J155" s="208"/>
    </row>
    <row r="156" spans="1:10" x14ac:dyDescent="0.25">
      <c r="A156" s="54">
        <v>9</v>
      </c>
      <c r="B156" s="55" t="s">
        <v>125</v>
      </c>
      <c r="C156" s="188">
        <v>1977</v>
      </c>
      <c r="D156" s="188">
        <v>40.799999999999997</v>
      </c>
      <c r="E156" s="414"/>
      <c r="F156" s="415"/>
      <c r="G156" s="52">
        <v>64474</v>
      </c>
      <c r="H156" s="52">
        <v>15994</v>
      </c>
      <c r="I156" s="52">
        <v>48480</v>
      </c>
      <c r="J156" s="131"/>
    </row>
    <row r="157" spans="1:10" x14ac:dyDescent="0.25">
      <c r="A157" s="54">
        <v>10</v>
      </c>
      <c r="B157" s="55" t="s">
        <v>139</v>
      </c>
      <c r="C157" s="188">
        <v>1977</v>
      </c>
      <c r="D157" s="188">
        <v>47</v>
      </c>
      <c r="E157" s="414"/>
      <c r="F157" s="415"/>
      <c r="G157" s="52">
        <v>74272</v>
      </c>
      <c r="H157" s="52">
        <v>18424</v>
      </c>
      <c r="I157" s="52">
        <v>55848</v>
      </c>
      <c r="J157" s="208"/>
    </row>
    <row r="158" spans="1:10" x14ac:dyDescent="0.25">
      <c r="A158" s="54">
        <v>11</v>
      </c>
      <c r="B158" s="55" t="s">
        <v>118</v>
      </c>
      <c r="C158" s="188">
        <v>1977</v>
      </c>
      <c r="D158" s="188">
        <v>57.6</v>
      </c>
      <c r="E158" s="414"/>
      <c r="F158" s="415"/>
      <c r="G158" s="52">
        <v>91023</v>
      </c>
      <c r="H158" s="52">
        <v>22579</v>
      </c>
      <c r="I158" s="52">
        <v>68444</v>
      </c>
      <c r="J158" s="208"/>
    </row>
    <row r="159" spans="1:10" x14ac:dyDescent="0.25">
      <c r="A159" s="54">
        <v>12</v>
      </c>
      <c r="B159" s="55" t="s">
        <v>651</v>
      </c>
      <c r="C159" s="188"/>
      <c r="D159" s="188">
        <v>29.2</v>
      </c>
      <c r="E159" s="414"/>
      <c r="F159" s="415"/>
      <c r="G159" s="52">
        <v>250000</v>
      </c>
      <c r="H159" s="52">
        <v>0</v>
      </c>
      <c r="I159" s="52">
        <v>250000</v>
      </c>
      <c r="J159" s="208"/>
    </row>
    <row r="160" spans="1:10" x14ac:dyDescent="0.25">
      <c r="A160" s="54">
        <v>13</v>
      </c>
      <c r="B160" s="55" t="s">
        <v>140</v>
      </c>
      <c r="C160" s="188">
        <v>197</v>
      </c>
      <c r="D160" s="188">
        <v>51.7</v>
      </c>
      <c r="E160" s="414"/>
      <c r="F160" s="415"/>
      <c r="G160" s="52">
        <v>81699</v>
      </c>
      <c r="H160" s="52">
        <v>20266</v>
      </c>
      <c r="I160" s="52">
        <v>61433</v>
      </c>
      <c r="J160" s="208"/>
    </row>
    <row r="161" spans="1:10" x14ac:dyDescent="0.25">
      <c r="A161" s="54">
        <v>14</v>
      </c>
      <c r="B161" s="419" t="s">
        <v>652</v>
      </c>
      <c r="C161" s="420">
        <v>1977</v>
      </c>
      <c r="D161" s="420"/>
      <c r="E161" s="421"/>
      <c r="F161" s="422"/>
      <c r="G161" s="423"/>
      <c r="H161" s="423"/>
      <c r="I161" s="423"/>
      <c r="J161" s="424" t="s">
        <v>641</v>
      </c>
    </row>
    <row r="162" spans="1:10" x14ac:dyDescent="0.25">
      <c r="A162" s="54">
        <v>15</v>
      </c>
      <c r="B162" s="55" t="s">
        <v>142</v>
      </c>
      <c r="C162" s="188">
        <v>1977</v>
      </c>
      <c r="D162" s="188">
        <v>62.7</v>
      </c>
      <c r="E162" s="414"/>
      <c r="F162" s="415"/>
      <c r="G162" s="52">
        <v>99082</v>
      </c>
      <c r="H162" s="52">
        <v>24578</v>
      </c>
      <c r="I162" s="52">
        <v>74504</v>
      </c>
      <c r="J162" s="208"/>
    </row>
    <row r="163" spans="1:10" x14ac:dyDescent="0.25">
      <c r="A163" s="129"/>
      <c r="B163" s="169" t="s">
        <v>498</v>
      </c>
      <c r="C163" s="217" t="s">
        <v>643</v>
      </c>
      <c r="D163" s="217">
        <f>SUM(D148:D162)</f>
        <v>662.90000000000009</v>
      </c>
      <c r="E163" s="416">
        <f>D148+D149+D150+D151+D152+D153+D154+D155+D156+D157+D158+D159+D160+D161+D162</f>
        <v>662.90000000000009</v>
      </c>
      <c r="F163" s="417">
        <v>14</v>
      </c>
      <c r="G163" s="418">
        <f>SUM(G148:G162)</f>
        <v>1177926</v>
      </c>
      <c r="H163" s="418">
        <f>SUM(H148:H162)</f>
        <v>230183</v>
      </c>
      <c r="I163" s="418">
        <f>SUM(I148:I162)</f>
        <v>947743</v>
      </c>
      <c r="J163" s="130" t="s">
        <v>640</v>
      </c>
    </row>
    <row r="164" spans="1:10" x14ac:dyDescent="0.25">
      <c r="A164" s="129"/>
      <c r="B164" s="169"/>
      <c r="C164" s="217"/>
      <c r="D164" s="217"/>
      <c r="E164" s="416"/>
      <c r="F164" s="417"/>
      <c r="G164" s="51"/>
      <c r="H164" s="51"/>
      <c r="I164" s="51"/>
      <c r="J164" s="130"/>
    </row>
    <row r="165" spans="1:10" x14ac:dyDescent="0.25">
      <c r="A165" s="217">
        <v>26</v>
      </c>
      <c r="B165" s="169" t="s">
        <v>653</v>
      </c>
      <c r="C165" s="188">
        <v>1974</v>
      </c>
      <c r="D165" s="188">
        <v>766.4</v>
      </c>
      <c r="E165" s="414"/>
      <c r="F165" s="415"/>
      <c r="G165" s="52">
        <v>741371</v>
      </c>
      <c r="H165" s="52"/>
      <c r="I165" s="52"/>
      <c r="J165" s="208"/>
    </row>
    <row r="166" spans="1:10" x14ac:dyDescent="0.25">
      <c r="A166" s="54">
        <v>1</v>
      </c>
      <c r="B166" s="55" t="s">
        <v>114</v>
      </c>
      <c r="C166" s="188">
        <v>1974</v>
      </c>
      <c r="D166" s="188">
        <v>32</v>
      </c>
      <c r="E166" s="414"/>
      <c r="F166" s="415"/>
      <c r="G166" s="52">
        <v>30955</v>
      </c>
      <c r="H166" s="52"/>
      <c r="I166" s="52"/>
      <c r="J166" s="208"/>
    </row>
    <row r="167" spans="1:10" x14ac:dyDescent="0.25">
      <c r="A167" s="54">
        <v>2</v>
      </c>
      <c r="B167" s="55" t="s">
        <v>96</v>
      </c>
      <c r="C167" s="188">
        <v>1974</v>
      </c>
      <c r="D167" s="188">
        <v>28.2</v>
      </c>
      <c r="E167" s="414"/>
      <c r="F167" s="415"/>
      <c r="G167" s="52">
        <v>27279</v>
      </c>
      <c r="H167" s="52"/>
      <c r="I167" s="52"/>
      <c r="J167" s="428"/>
    </row>
    <row r="168" spans="1:10" x14ac:dyDescent="0.25">
      <c r="A168" s="54">
        <v>3</v>
      </c>
      <c r="B168" s="55" t="s">
        <v>112</v>
      </c>
      <c r="C168" s="188">
        <v>1974</v>
      </c>
      <c r="D168" s="188">
        <v>28.1</v>
      </c>
      <c r="E168" s="414"/>
      <c r="F168" s="415"/>
      <c r="G168" s="52">
        <v>27182</v>
      </c>
      <c r="H168" s="52"/>
      <c r="I168" s="52"/>
      <c r="J168" s="428"/>
    </row>
    <row r="169" spans="1:10" x14ac:dyDescent="0.25">
      <c r="A169" s="54">
        <v>4</v>
      </c>
      <c r="B169" s="55" t="s">
        <v>89</v>
      </c>
      <c r="C169" s="188">
        <v>1974</v>
      </c>
      <c r="D169" s="188">
        <v>29.6</v>
      </c>
      <c r="E169" s="414"/>
      <c r="F169" s="415"/>
      <c r="G169" s="52">
        <v>28633</v>
      </c>
      <c r="H169" s="52"/>
      <c r="I169" s="52"/>
      <c r="J169" s="208"/>
    </row>
    <row r="170" spans="1:10" x14ac:dyDescent="0.25">
      <c r="A170" s="54">
        <v>5</v>
      </c>
      <c r="B170" s="55" t="s">
        <v>145</v>
      </c>
      <c r="C170" s="188">
        <v>1974</v>
      </c>
      <c r="D170" s="188">
        <v>18</v>
      </c>
      <c r="E170" s="414"/>
      <c r="F170" s="415"/>
      <c r="G170" s="52">
        <v>17412</v>
      </c>
      <c r="H170" s="52"/>
      <c r="I170" s="52"/>
      <c r="J170" s="208"/>
    </row>
    <row r="171" spans="1:10" x14ac:dyDescent="0.25">
      <c r="A171" s="54">
        <v>6</v>
      </c>
      <c r="B171" s="55" t="s">
        <v>109</v>
      </c>
      <c r="C171" s="188">
        <v>1974</v>
      </c>
      <c r="D171" s="188">
        <v>31.2</v>
      </c>
      <c r="E171" s="414"/>
      <c r="F171" s="415"/>
      <c r="G171" s="52">
        <v>30181</v>
      </c>
      <c r="H171" s="52"/>
      <c r="I171" s="52"/>
      <c r="J171" s="208"/>
    </row>
    <row r="172" spans="1:10" x14ac:dyDescent="0.25">
      <c r="A172" s="54">
        <v>7</v>
      </c>
      <c r="B172" s="55" t="s">
        <v>87</v>
      </c>
      <c r="C172" s="188">
        <v>1974</v>
      </c>
      <c r="D172" s="188">
        <v>30.6</v>
      </c>
      <c r="E172" s="414"/>
      <c r="F172" s="415"/>
      <c r="G172" s="52">
        <v>29601</v>
      </c>
      <c r="H172" s="52"/>
      <c r="I172" s="52"/>
      <c r="J172" s="98"/>
    </row>
    <row r="173" spans="1:10" x14ac:dyDescent="0.25">
      <c r="A173" s="54">
        <v>8</v>
      </c>
      <c r="B173" s="55" t="s">
        <v>90</v>
      </c>
      <c r="C173" s="188">
        <v>1974</v>
      </c>
      <c r="D173" s="188">
        <v>30</v>
      </c>
      <c r="E173" s="414"/>
      <c r="F173" s="415"/>
      <c r="G173" s="52">
        <v>29020</v>
      </c>
      <c r="H173" s="52"/>
      <c r="I173" s="52"/>
      <c r="J173" s="208"/>
    </row>
    <row r="174" spans="1:10" x14ac:dyDescent="0.25">
      <c r="A174" s="54">
        <v>9</v>
      </c>
      <c r="B174" s="55" t="s">
        <v>93</v>
      </c>
      <c r="C174" s="188">
        <v>1974</v>
      </c>
      <c r="D174" s="188">
        <v>30</v>
      </c>
      <c r="E174" s="414"/>
      <c r="F174" s="415"/>
      <c r="G174" s="52">
        <v>29020</v>
      </c>
      <c r="H174" s="52"/>
      <c r="I174" s="52"/>
      <c r="J174" s="208"/>
    </row>
    <row r="175" spans="1:10" x14ac:dyDescent="0.25">
      <c r="A175" s="54">
        <v>10</v>
      </c>
      <c r="B175" s="55" t="s">
        <v>107</v>
      </c>
      <c r="C175" s="188">
        <v>1974</v>
      </c>
      <c r="D175" s="188">
        <v>105.3</v>
      </c>
      <c r="E175" s="414"/>
      <c r="F175" s="415"/>
      <c r="G175" s="52">
        <v>101861</v>
      </c>
      <c r="H175" s="52"/>
      <c r="I175" s="52"/>
      <c r="J175" s="208"/>
    </row>
    <row r="176" spans="1:10" x14ac:dyDescent="0.25">
      <c r="A176" s="54">
        <v>11</v>
      </c>
      <c r="B176" s="55" t="s">
        <v>74</v>
      </c>
      <c r="C176" s="188">
        <v>1974</v>
      </c>
      <c r="D176" s="188">
        <v>21.7</v>
      </c>
      <c r="E176" s="414"/>
      <c r="F176" s="415"/>
      <c r="G176" s="52">
        <v>20991</v>
      </c>
      <c r="H176" s="52"/>
      <c r="I176" s="52"/>
      <c r="J176" s="208"/>
    </row>
    <row r="177" spans="1:10" x14ac:dyDescent="0.25">
      <c r="A177" s="54">
        <v>12</v>
      </c>
      <c r="B177" s="55" t="s">
        <v>75</v>
      </c>
      <c r="C177" s="188">
        <v>1974</v>
      </c>
      <c r="D177" s="188">
        <v>18</v>
      </c>
      <c r="E177" s="414"/>
      <c r="F177" s="415"/>
      <c r="G177" s="52">
        <v>17412</v>
      </c>
      <c r="H177" s="52"/>
      <c r="I177" s="52"/>
      <c r="J177" s="208"/>
    </row>
    <row r="178" spans="1:10" x14ac:dyDescent="0.25">
      <c r="A178" s="54">
        <v>13</v>
      </c>
      <c r="B178" s="55" t="s">
        <v>94</v>
      </c>
      <c r="C178" s="188">
        <v>1974</v>
      </c>
      <c r="D178" s="188">
        <v>12</v>
      </c>
      <c r="E178" s="414"/>
      <c r="F178" s="415"/>
      <c r="G178" s="52">
        <v>11608</v>
      </c>
      <c r="H178" s="52"/>
      <c r="I178" s="52"/>
      <c r="J178" s="208"/>
    </row>
    <row r="179" spans="1:10" x14ac:dyDescent="0.25">
      <c r="A179" s="54">
        <v>14</v>
      </c>
      <c r="B179" s="55" t="s">
        <v>91</v>
      </c>
      <c r="C179" s="188">
        <v>1974</v>
      </c>
      <c r="D179" s="188">
        <v>36</v>
      </c>
      <c r="E179" s="414"/>
      <c r="F179" s="415"/>
      <c r="G179" s="52">
        <v>34824</v>
      </c>
      <c r="H179" s="52"/>
      <c r="I179" s="52"/>
      <c r="J179" s="208"/>
    </row>
    <row r="180" spans="1:10" x14ac:dyDescent="0.25">
      <c r="A180" s="54">
        <v>15</v>
      </c>
      <c r="B180" s="55" t="s">
        <v>99</v>
      </c>
      <c r="C180" s="188">
        <v>1974</v>
      </c>
      <c r="D180" s="188">
        <v>12</v>
      </c>
      <c r="E180" s="414"/>
      <c r="F180" s="415"/>
      <c r="G180" s="52">
        <v>11608</v>
      </c>
      <c r="H180" s="52"/>
      <c r="I180" s="52"/>
      <c r="J180" s="208"/>
    </row>
    <row r="181" spans="1:10" x14ac:dyDescent="0.25">
      <c r="A181" s="54">
        <v>16</v>
      </c>
      <c r="B181" s="55" t="s">
        <v>76</v>
      </c>
      <c r="C181" s="188">
        <v>1974</v>
      </c>
      <c r="D181" s="188">
        <v>16</v>
      </c>
      <c r="E181" s="414"/>
      <c r="F181" s="415"/>
      <c r="G181" s="52">
        <v>15477</v>
      </c>
      <c r="H181" s="52"/>
      <c r="I181" s="52"/>
      <c r="J181" s="208"/>
    </row>
    <row r="182" spans="1:10" x14ac:dyDescent="0.25">
      <c r="A182" s="54">
        <v>17</v>
      </c>
      <c r="B182" s="55" t="s">
        <v>77</v>
      </c>
      <c r="C182" s="188">
        <v>1974</v>
      </c>
      <c r="D182" s="188">
        <v>23</v>
      </c>
      <c r="E182" s="414"/>
      <c r="F182" s="415"/>
      <c r="G182" s="52">
        <v>22249</v>
      </c>
      <c r="H182" s="52"/>
      <c r="I182" s="52"/>
      <c r="J182" s="208"/>
    </row>
    <row r="183" spans="1:10" x14ac:dyDescent="0.25">
      <c r="A183" s="54">
        <v>18</v>
      </c>
      <c r="B183" s="55" t="s">
        <v>78</v>
      </c>
      <c r="C183" s="188">
        <v>1974</v>
      </c>
      <c r="D183" s="188">
        <v>18</v>
      </c>
      <c r="E183" s="414"/>
      <c r="F183" s="415"/>
      <c r="G183" s="52">
        <v>17412</v>
      </c>
      <c r="H183" s="52"/>
      <c r="I183" s="52"/>
      <c r="J183" s="208"/>
    </row>
    <row r="184" spans="1:10" x14ac:dyDescent="0.25">
      <c r="A184" s="54"/>
      <c r="B184" s="55" t="s">
        <v>654</v>
      </c>
      <c r="C184" s="188">
        <v>1974</v>
      </c>
      <c r="D184" s="188">
        <v>246.7</v>
      </c>
      <c r="E184" s="414"/>
      <c r="F184" s="415"/>
      <c r="G184" s="52">
        <v>238646</v>
      </c>
      <c r="H184" s="52"/>
      <c r="I184" s="52"/>
      <c r="J184" s="208"/>
    </row>
    <row r="185" spans="1:10" x14ac:dyDescent="0.25">
      <c r="A185" s="129"/>
      <c r="B185" s="169" t="s">
        <v>498</v>
      </c>
      <c r="C185" s="217"/>
      <c r="D185" s="217">
        <f>SUM(D166:D184)</f>
        <v>766.40000000000009</v>
      </c>
      <c r="E185" s="416">
        <v>766.4</v>
      </c>
      <c r="F185" s="417"/>
      <c r="G185" s="51">
        <v>741371</v>
      </c>
      <c r="H185" s="52"/>
      <c r="I185" s="52"/>
      <c r="J185" s="208" t="s">
        <v>640</v>
      </c>
    </row>
    <row r="186" spans="1:10" x14ac:dyDescent="0.25">
      <c r="A186" s="54"/>
      <c r="B186" s="55"/>
      <c r="C186" s="188"/>
      <c r="D186" s="188"/>
      <c r="E186" s="414"/>
      <c r="F186" s="415"/>
      <c r="G186" s="52"/>
      <c r="H186" s="52"/>
      <c r="I186" s="52"/>
      <c r="J186" s="208"/>
    </row>
    <row r="187" spans="1:10" x14ac:dyDescent="0.25">
      <c r="A187" s="217">
        <v>27</v>
      </c>
      <c r="B187" s="169" t="s">
        <v>146</v>
      </c>
      <c r="C187" s="188">
        <v>1972</v>
      </c>
      <c r="D187" s="188">
        <v>3286.4</v>
      </c>
      <c r="E187" s="414"/>
      <c r="F187" s="415"/>
      <c r="G187" s="52">
        <v>3253431</v>
      </c>
      <c r="H187" s="52">
        <v>981712</v>
      </c>
      <c r="I187" s="52">
        <v>2271719</v>
      </c>
      <c r="J187" s="208"/>
    </row>
    <row r="188" spans="1:10" x14ac:dyDescent="0.25">
      <c r="A188" s="54">
        <v>1</v>
      </c>
      <c r="B188" s="55" t="s">
        <v>114</v>
      </c>
      <c r="C188" s="188">
        <v>1972</v>
      </c>
      <c r="D188" s="188">
        <v>47.6</v>
      </c>
      <c r="E188" s="414"/>
      <c r="F188" s="415"/>
      <c r="G188" s="52">
        <v>47122</v>
      </c>
      <c r="H188" s="52">
        <v>14232</v>
      </c>
      <c r="I188" s="52">
        <v>32890</v>
      </c>
      <c r="J188" s="208"/>
    </row>
    <row r="189" spans="1:10" x14ac:dyDescent="0.25">
      <c r="A189" s="54">
        <v>2</v>
      </c>
      <c r="B189" s="55" t="s">
        <v>93</v>
      </c>
      <c r="C189" s="188">
        <v>1972</v>
      </c>
      <c r="D189" s="188">
        <v>48.8</v>
      </c>
      <c r="E189" s="414"/>
      <c r="F189" s="415"/>
      <c r="G189" s="52">
        <v>48311</v>
      </c>
      <c r="H189" s="52">
        <v>14591</v>
      </c>
      <c r="I189" s="52">
        <v>33720</v>
      </c>
      <c r="J189" s="208"/>
    </row>
    <row r="190" spans="1:10" x14ac:dyDescent="0.25">
      <c r="A190" s="54">
        <v>3</v>
      </c>
      <c r="B190" s="419" t="s">
        <v>77</v>
      </c>
      <c r="C190" s="420">
        <v>1972</v>
      </c>
      <c r="D190" s="420"/>
      <c r="E190" s="421"/>
      <c r="F190" s="422"/>
      <c r="G190" s="423"/>
      <c r="H190" s="423"/>
      <c r="I190" s="423"/>
      <c r="J190" s="424" t="s">
        <v>650</v>
      </c>
    </row>
    <row r="191" spans="1:10" x14ac:dyDescent="0.25">
      <c r="A191" s="54"/>
      <c r="B191" s="419" t="s">
        <v>81</v>
      </c>
      <c r="C191" s="420">
        <v>1972</v>
      </c>
      <c r="D191" s="420">
        <v>46</v>
      </c>
      <c r="E191" s="421"/>
      <c r="F191" s="422"/>
      <c r="G191" s="423">
        <v>0</v>
      </c>
      <c r="H191" s="423">
        <v>0</v>
      </c>
      <c r="I191" s="423">
        <v>0</v>
      </c>
      <c r="J191" s="424" t="s">
        <v>644</v>
      </c>
    </row>
    <row r="192" spans="1:10" x14ac:dyDescent="0.25">
      <c r="A192" s="54">
        <v>4</v>
      </c>
      <c r="B192" s="55" t="s">
        <v>147</v>
      </c>
      <c r="C192" s="188">
        <v>1972</v>
      </c>
      <c r="D192" s="188">
        <v>45.1</v>
      </c>
      <c r="E192" s="414"/>
      <c r="F192" s="415"/>
      <c r="G192" s="52">
        <v>44648</v>
      </c>
      <c r="H192" s="52">
        <v>13485</v>
      </c>
      <c r="I192" s="52">
        <v>31163</v>
      </c>
      <c r="J192" s="208"/>
    </row>
    <row r="193" spans="1:10" x14ac:dyDescent="0.25">
      <c r="A193" s="54">
        <v>5</v>
      </c>
      <c r="B193" s="55" t="s">
        <v>148</v>
      </c>
      <c r="C193" s="188">
        <v>1972</v>
      </c>
      <c r="D193" s="188">
        <v>46</v>
      </c>
      <c r="E193" s="414"/>
      <c r="F193" s="415"/>
      <c r="G193" s="52">
        <v>46331</v>
      </c>
      <c r="H193" s="52">
        <v>13754</v>
      </c>
      <c r="I193" s="52">
        <v>32577</v>
      </c>
      <c r="J193" s="208"/>
    </row>
    <row r="194" spans="1:10" x14ac:dyDescent="0.25">
      <c r="A194" s="54">
        <v>6</v>
      </c>
      <c r="B194" s="419" t="s">
        <v>140</v>
      </c>
      <c r="C194" s="420">
        <v>1972</v>
      </c>
      <c r="D194" s="420"/>
      <c r="E194" s="421"/>
      <c r="F194" s="422"/>
      <c r="G194" s="423"/>
      <c r="H194" s="423"/>
      <c r="I194" s="423"/>
      <c r="J194" s="424" t="s">
        <v>641</v>
      </c>
    </row>
    <row r="195" spans="1:10" x14ac:dyDescent="0.25">
      <c r="A195" s="54">
        <v>7</v>
      </c>
      <c r="B195" s="55" t="s">
        <v>150</v>
      </c>
      <c r="C195" s="188">
        <v>1972</v>
      </c>
      <c r="D195" s="188">
        <v>45.5</v>
      </c>
      <c r="E195" s="414"/>
      <c r="F195" s="415"/>
      <c r="G195" s="52">
        <v>45044</v>
      </c>
      <c r="H195" s="52">
        <v>13605</v>
      </c>
      <c r="I195" s="52">
        <v>31439</v>
      </c>
      <c r="J195" s="208"/>
    </row>
    <row r="196" spans="1:10" x14ac:dyDescent="0.25">
      <c r="A196" s="54"/>
      <c r="B196" s="169" t="s">
        <v>498</v>
      </c>
      <c r="C196" s="217" t="s">
        <v>530</v>
      </c>
      <c r="D196" s="217">
        <f>SUM(D188:D195)</f>
        <v>279</v>
      </c>
      <c r="E196" s="217">
        <f>279</f>
        <v>279</v>
      </c>
      <c r="F196" s="417">
        <v>6</v>
      </c>
      <c r="G196" s="418">
        <f>SUM(G188:G195)</f>
        <v>231456</v>
      </c>
      <c r="H196" s="418">
        <f>SUM(H188:H195)</f>
        <v>69667</v>
      </c>
      <c r="I196" s="418">
        <f>SUM(I188:I195)</f>
        <v>161789</v>
      </c>
      <c r="J196" s="130" t="s">
        <v>640</v>
      </c>
    </row>
    <row r="197" spans="1:10" x14ac:dyDescent="0.25">
      <c r="A197" s="54"/>
      <c r="B197" s="55"/>
      <c r="C197" s="188"/>
      <c r="D197" s="188"/>
      <c r="E197" s="414"/>
      <c r="F197" s="415"/>
      <c r="G197" s="52"/>
      <c r="H197" s="52"/>
      <c r="I197" s="52"/>
      <c r="J197" s="208"/>
    </row>
    <row r="198" spans="1:10" x14ac:dyDescent="0.25">
      <c r="A198" s="217">
        <v>28</v>
      </c>
      <c r="B198" s="169" t="s">
        <v>151</v>
      </c>
      <c r="C198" s="188">
        <v>1970</v>
      </c>
      <c r="D198" s="188">
        <v>3274.4</v>
      </c>
      <c r="E198" s="414"/>
      <c r="F198" s="415"/>
      <c r="G198" s="52">
        <v>4679720</v>
      </c>
      <c r="H198" s="52">
        <v>2568609</v>
      </c>
      <c r="I198" s="52">
        <v>2111111</v>
      </c>
      <c r="J198" s="208"/>
    </row>
    <row r="199" spans="1:10" x14ac:dyDescent="0.25">
      <c r="A199" s="54">
        <v>1</v>
      </c>
      <c r="B199" s="55"/>
      <c r="C199" s="188"/>
      <c r="D199" s="188"/>
      <c r="E199" s="414"/>
      <c r="F199" s="415"/>
      <c r="G199" s="52"/>
      <c r="H199" s="52"/>
      <c r="I199" s="52"/>
      <c r="J199" s="208"/>
    </row>
    <row r="200" spans="1:10" x14ac:dyDescent="0.25">
      <c r="A200" s="54"/>
      <c r="B200" s="55"/>
      <c r="C200" s="188"/>
      <c r="D200" s="188"/>
      <c r="E200" s="414"/>
      <c r="F200" s="415"/>
      <c r="G200" s="52"/>
      <c r="H200" s="52"/>
      <c r="I200" s="52"/>
      <c r="J200" s="208"/>
    </row>
    <row r="201" spans="1:10" x14ac:dyDescent="0.25">
      <c r="A201" s="54">
        <v>2</v>
      </c>
      <c r="B201" s="55">
        <v>30</v>
      </c>
      <c r="C201" s="188">
        <v>1970</v>
      </c>
      <c r="D201" s="188">
        <v>42.6</v>
      </c>
      <c r="E201" s="414"/>
      <c r="F201" s="415"/>
      <c r="G201" s="52">
        <v>60883</v>
      </c>
      <c r="H201" s="52">
        <v>33398</v>
      </c>
      <c r="I201" s="52">
        <v>27485</v>
      </c>
      <c r="J201" s="208"/>
    </row>
    <row r="202" spans="1:10" x14ac:dyDescent="0.25">
      <c r="A202" s="54">
        <v>3</v>
      </c>
      <c r="B202" s="55">
        <v>32</v>
      </c>
      <c r="C202" s="188">
        <v>1970</v>
      </c>
      <c r="D202" s="188">
        <v>44.2</v>
      </c>
      <c r="E202" s="414"/>
      <c r="F202" s="415"/>
      <c r="G202" s="52">
        <v>63170</v>
      </c>
      <c r="H202" s="52">
        <v>34653</v>
      </c>
      <c r="I202" s="52">
        <v>28517</v>
      </c>
      <c r="J202" s="208"/>
    </row>
    <row r="203" spans="1:10" x14ac:dyDescent="0.25">
      <c r="A203" s="54">
        <v>4</v>
      </c>
      <c r="B203" s="55">
        <v>33</v>
      </c>
      <c r="C203" s="188">
        <v>1970</v>
      </c>
      <c r="D203" s="188">
        <v>42.9</v>
      </c>
      <c r="E203" s="414"/>
      <c r="F203" s="415"/>
      <c r="G203" s="52">
        <v>61312</v>
      </c>
      <c r="H203" s="52">
        <v>33634</v>
      </c>
      <c r="I203" s="52">
        <v>27678</v>
      </c>
      <c r="J203" s="208"/>
    </row>
    <row r="204" spans="1:10" x14ac:dyDescent="0.25">
      <c r="A204" s="54">
        <v>5</v>
      </c>
      <c r="B204" s="55">
        <v>36</v>
      </c>
      <c r="C204" s="188">
        <v>1970</v>
      </c>
      <c r="D204" s="188">
        <v>44.8</v>
      </c>
      <c r="E204" s="414"/>
      <c r="F204" s="415"/>
      <c r="G204" s="52">
        <v>64027</v>
      </c>
      <c r="H204" s="52">
        <v>35123</v>
      </c>
      <c r="I204" s="52">
        <v>28904</v>
      </c>
      <c r="J204" s="208"/>
    </row>
    <row r="205" spans="1:10" x14ac:dyDescent="0.25">
      <c r="A205" s="54">
        <v>6</v>
      </c>
      <c r="B205" s="55">
        <v>43</v>
      </c>
      <c r="C205" s="188">
        <v>1970</v>
      </c>
      <c r="D205" s="188">
        <v>43.5</v>
      </c>
      <c r="E205" s="414"/>
      <c r="F205" s="415"/>
      <c r="G205" s="52">
        <v>62169</v>
      </c>
      <c r="H205" s="52">
        <v>34104</v>
      </c>
      <c r="I205" s="52">
        <v>28065</v>
      </c>
      <c r="J205" s="208"/>
    </row>
    <row r="206" spans="1:10" x14ac:dyDescent="0.25">
      <c r="A206" s="54">
        <v>7</v>
      </c>
      <c r="B206" s="419">
        <v>50</v>
      </c>
      <c r="C206" s="420">
        <v>1970</v>
      </c>
      <c r="D206" s="420"/>
      <c r="E206" s="421"/>
      <c r="F206" s="422"/>
      <c r="G206" s="423"/>
      <c r="H206" s="423"/>
      <c r="I206" s="423"/>
      <c r="J206" s="424" t="s">
        <v>641</v>
      </c>
    </row>
    <row r="207" spans="1:10" x14ac:dyDescent="0.25">
      <c r="A207" s="54">
        <v>8</v>
      </c>
      <c r="B207" s="55">
        <v>68</v>
      </c>
      <c r="C207" s="188">
        <v>1970</v>
      </c>
      <c r="D207" s="188">
        <v>33.200000000000003</v>
      </c>
      <c r="E207" s="414"/>
      <c r="F207" s="415"/>
      <c r="G207" s="52">
        <v>47453</v>
      </c>
      <c r="H207" s="52">
        <v>26029</v>
      </c>
      <c r="I207" s="52">
        <v>21424</v>
      </c>
      <c r="J207" s="131"/>
    </row>
    <row r="208" spans="1:10" x14ac:dyDescent="0.25">
      <c r="A208" s="54">
        <v>9</v>
      </c>
      <c r="B208" s="55" t="s">
        <v>144</v>
      </c>
      <c r="C208" s="188">
        <v>1970</v>
      </c>
      <c r="D208" s="188">
        <v>59</v>
      </c>
      <c r="E208" s="414"/>
      <c r="F208" s="415"/>
      <c r="G208" s="52">
        <v>84320</v>
      </c>
      <c r="H208" s="52">
        <v>46256</v>
      </c>
      <c r="I208" s="52">
        <v>38064</v>
      </c>
      <c r="J208" s="131"/>
    </row>
    <row r="209" spans="1:10" x14ac:dyDescent="0.25">
      <c r="A209" s="129"/>
      <c r="B209" s="169" t="s">
        <v>498</v>
      </c>
      <c r="C209" s="217" t="s">
        <v>655</v>
      </c>
      <c r="D209" s="217">
        <f>SUM(D199:D208)</f>
        <v>310.2</v>
      </c>
      <c r="E209" s="416">
        <f>D199+D200+D201+D202+D203+D204+D205+D206+D207+D208</f>
        <v>310.2</v>
      </c>
      <c r="F209" s="417">
        <v>7</v>
      </c>
      <c r="G209" s="418">
        <f>SUM(G199:G208)</f>
        <v>443334</v>
      </c>
      <c r="H209" s="429">
        <f>SUM(H199:H208)</f>
        <v>243197</v>
      </c>
      <c r="I209" s="429">
        <f>SUM(I199:I208)</f>
        <v>200137</v>
      </c>
      <c r="J209" s="430" t="s">
        <v>640</v>
      </c>
    </row>
    <row r="210" spans="1:10" x14ac:dyDescent="0.25">
      <c r="A210" s="129"/>
      <c r="B210" s="169"/>
      <c r="C210" s="217"/>
      <c r="D210" s="217"/>
      <c r="E210" s="416"/>
      <c r="F210" s="417"/>
      <c r="G210" s="51"/>
      <c r="H210" s="431"/>
      <c r="I210" s="431"/>
      <c r="J210" s="432"/>
    </row>
    <row r="211" spans="1:10" x14ac:dyDescent="0.25">
      <c r="A211" s="217">
        <v>29</v>
      </c>
      <c r="B211" s="169" t="s">
        <v>152</v>
      </c>
      <c r="C211" s="188">
        <v>1974</v>
      </c>
      <c r="D211" s="188">
        <v>630.20000000000005</v>
      </c>
      <c r="E211" s="414"/>
      <c r="F211" s="415"/>
      <c r="G211" s="52">
        <v>1422301</v>
      </c>
      <c r="H211" s="52">
        <v>304468</v>
      </c>
      <c r="I211" s="52">
        <v>1117833</v>
      </c>
      <c r="J211" s="208"/>
    </row>
    <row r="212" spans="1:10" x14ac:dyDescent="0.25">
      <c r="A212" s="54">
        <v>1</v>
      </c>
      <c r="B212" s="55" t="s">
        <v>93</v>
      </c>
      <c r="C212" s="188">
        <v>1974</v>
      </c>
      <c r="D212" s="188">
        <v>54.8</v>
      </c>
      <c r="E212" s="414"/>
      <c r="F212" s="415"/>
      <c r="G212" s="52">
        <v>123679</v>
      </c>
      <c r="H212" s="52">
        <v>26468</v>
      </c>
      <c r="I212" s="52">
        <v>97211</v>
      </c>
      <c r="J212" s="208"/>
    </row>
    <row r="213" spans="1:10" x14ac:dyDescent="0.25">
      <c r="A213" s="54"/>
      <c r="B213" s="169" t="s">
        <v>498</v>
      </c>
      <c r="C213" s="217" t="s">
        <v>97</v>
      </c>
      <c r="D213" s="217">
        <f>SUM(D212:D212)</f>
        <v>54.8</v>
      </c>
      <c r="E213" s="416">
        <v>54.8</v>
      </c>
      <c r="F213" s="417">
        <v>1</v>
      </c>
      <c r="G213" s="418">
        <f>SUM(G212:G212)</f>
        <v>123679</v>
      </c>
      <c r="H213" s="418">
        <f>SUM(H212:H212)</f>
        <v>26468</v>
      </c>
      <c r="I213" s="418">
        <f>SUM(I212:I212)</f>
        <v>97211</v>
      </c>
      <c r="J213" s="130" t="s">
        <v>640</v>
      </c>
    </row>
    <row r="214" spans="1:10" x14ac:dyDescent="0.25">
      <c r="A214" s="54"/>
      <c r="B214" s="55"/>
      <c r="C214" s="188"/>
      <c r="D214" s="188"/>
      <c r="E214" s="414"/>
      <c r="F214" s="415"/>
      <c r="G214" s="52"/>
      <c r="H214" s="52"/>
      <c r="I214" s="52"/>
      <c r="J214" s="208"/>
    </row>
    <row r="215" spans="1:10" x14ac:dyDescent="0.25">
      <c r="A215" s="217">
        <v>30</v>
      </c>
      <c r="B215" s="169" t="s">
        <v>153</v>
      </c>
      <c r="C215" s="188">
        <v>1970</v>
      </c>
      <c r="D215" s="188">
        <v>1785.2</v>
      </c>
      <c r="E215" s="414"/>
      <c r="F215" s="415"/>
      <c r="G215" s="52">
        <v>1004640</v>
      </c>
      <c r="H215" s="52">
        <v>509768</v>
      </c>
      <c r="I215" s="52">
        <v>494872</v>
      </c>
      <c r="J215" s="208"/>
    </row>
    <row r="216" spans="1:10" x14ac:dyDescent="0.25">
      <c r="A216" s="54">
        <v>1</v>
      </c>
      <c r="B216" s="55" t="s">
        <v>154</v>
      </c>
      <c r="C216" s="188">
        <v>1970</v>
      </c>
      <c r="D216" s="188">
        <v>57.4</v>
      </c>
      <c r="E216" s="414"/>
      <c r="F216" s="415"/>
      <c r="G216" s="52">
        <v>32302</v>
      </c>
      <c r="H216" s="52">
        <v>16359</v>
      </c>
      <c r="I216" s="52">
        <v>15943</v>
      </c>
      <c r="J216" s="208"/>
    </row>
    <row r="217" spans="1:10" x14ac:dyDescent="0.25">
      <c r="A217" s="54">
        <v>2</v>
      </c>
      <c r="B217" s="55" t="s">
        <v>81</v>
      </c>
      <c r="C217" s="188">
        <v>1970</v>
      </c>
      <c r="D217" s="188">
        <v>38.799999999999997</v>
      </c>
      <c r="E217" s="414"/>
      <c r="F217" s="415"/>
      <c r="G217" s="52">
        <v>21835</v>
      </c>
      <c r="H217" s="52">
        <v>11058</v>
      </c>
      <c r="I217" s="52">
        <v>10777</v>
      </c>
      <c r="J217" s="208"/>
    </row>
    <row r="218" spans="1:10" x14ac:dyDescent="0.25">
      <c r="A218" s="54">
        <v>3</v>
      </c>
      <c r="B218" s="55" t="s">
        <v>155</v>
      </c>
      <c r="C218" s="188">
        <v>1970</v>
      </c>
      <c r="D218" s="188">
        <v>39.200000000000003</v>
      </c>
      <c r="E218" s="414"/>
      <c r="F218" s="415"/>
      <c r="G218" s="52">
        <v>22060</v>
      </c>
      <c r="H218" s="52">
        <v>11172</v>
      </c>
      <c r="I218" s="52">
        <v>10888</v>
      </c>
      <c r="J218" s="208"/>
    </row>
    <row r="219" spans="1:10" x14ac:dyDescent="0.25">
      <c r="A219" s="54">
        <v>4</v>
      </c>
      <c r="B219" s="419" t="s">
        <v>102</v>
      </c>
      <c r="C219" s="420">
        <v>1970</v>
      </c>
      <c r="D219" s="420"/>
      <c r="E219" s="421"/>
      <c r="F219" s="422"/>
      <c r="G219" s="423"/>
      <c r="H219" s="423"/>
      <c r="I219" s="423"/>
      <c r="J219" s="424" t="s">
        <v>650</v>
      </c>
    </row>
    <row r="220" spans="1:10" x14ac:dyDescent="0.25">
      <c r="A220" s="54">
        <v>5</v>
      </c>
      <c r="B220" s="55" t="s">
        <v>156</v>
      </c>
      <c r="C220" s="188">
        <v>1970</v>
      </c>
      <c r="D220" s="188">
        <v>38.9</v>
      </c>
      <c r="E220" s="414"/>
      <c r="F220" s="415"/>
      <c r="G220" s="52">
        <v>21891</v>
      </c>
      <c r="H220" s="52">
        <v>11087</v>
      </c>
      <c r="I220" s="52">
        <v>10804</v>
      </c>
      <c r="J220" s="208"/>
    </row>
    <row r="221" spans="1:10" x14ac:dyDescent="0.25">
      <c r="A221" s="54"/>
      <c r="B221" s="169" t="s">
        <v>498</v>
      </c>
      <c r="C221" s="217" t="s">
        <v>656</v>
      </c>
      <c r="D221" s="217">
        <f>SUM(D216:D220)</f>
        <v>174.29999999999998</v>
      </c>
      <c r="E221" s="416">
        <v>174.3</v>
      </c>
      <c r="F221" s="417">
        <v>4</v>
      </c>
      <c r="G221" s="418">
        <f>SUM(G216:G220)</f>
        <v>98088</v>
      </c>
      <c r="H221" s="418">
        <f>SUM(H216:H220)</f>
        <v>49676</v>
      </c>
      <c r="I221" s="418">
        <f>SUM(I216:I220)</f>
        <v>48412</v>
      </c>
      <c r="J221" s="130" t="s">
        <v>640</v>
      </c>
    </row>
    <row r="222" spans="1:10" x14ac:dyDescent="0.25">
      <c r="A222" s="54"/>
      <c r="B222" s="55"/>
      <c r="C222" s="188"/>
      <c r="D222" s="188"/>
      <c r="E222" s="414"/>
      <c r="F222" s="415"/>
      <c r="G222" s="52"/>
      <c r="H222" s="52"/>
      <c r="I222" s="52"/>
      <c r="J222" s="208"/>
    </row>
    <row r="223" spans="1:10" x14ac:dyDescent="0.25">
      <c r="A223" s="217">
        <v>31</v>
      </c>
      <c r="B223" s="169" t="s">
        <v>157</v>
      </c>
      <c r="C223" s="188">
        <v>1975</v>
      </c>
      <c r="D223" s="188">
        <v>3264.6</v>
      </c>
      <c r="E223" s="433"/>
      <c r="F223" s="415"/>
      <c r="G223" s="52">
        <v>4575959</v>
      </c>
      <c r="H223" s="52">
        <v>1119585</v>
      </c>
      <c r="I223" s="52">
        <v>3456374</v>
      </c>
      <c r="J223" s="208"/>
    </row>
    <row r="224" spans="1:10" x14ac:dyDescent="0.25">
      <c r="A224" s="54">
        <v>1</v>
      </c>
      <c r="B224" s="55" t="s">
        <v>107</v>
      </c>
      <c r="C224" s="188">
        <v>1975</v>
      </c>
      <c r="D224" s="188">
        <v>65.16</v>
      </c>
      <c r="E224" s="433"/>
      <c r="F224" s="415"/>
      <c r="G224" s="52">
        <v>91390</v>
      </c>
      <c r="H224" s="52">
        <v>22350</v>
      </c>
      <c r="I224" s="52">
        <v>69040</v>
      </c>
      <c r="J224" s="208"/>
    </row>
    <row r="225" spans="1:10" x14ac:dyDescent="0.25">
      <c r="A225" s="54">
        <v>2</v>
      </c>
      <c r="B225" s="55" t="s">
        <v>147</v>
      </c>
      <c r="C225" s="188">
        <v>1975</v>
      </c>
      <c r="D225" s="188">
        <v>43.62</v>
      </c>
      <c r="E225" s="433"/>
      <c r="F225" s="415"/>
      <c r="G225" s="52">
        <v>61114</v>
      </c>
      <c r="H225" s="52">
        <v>14962</v>
      </c>
      <c r="I225" s="52">
        <v>46152</v>
      </c>
      <c r="J225" s="208"/>
    </row>
    <row r="226" spans="1:10" x14ac:dyDescent="0.25">
      <c r="A226" s="54">
        <v>3</v>
      </c>
      <c r="B226" s="55" t="s">
        <v>119</v>
      </c>
      <c r="C226" s="188">
        <v>1975</v>
      </c>
      <c r="D226" s="188">
        <v>43.42</v>
      </c>
      <c r="E226" s="433"/>
      <c r="F226" s="415"/>
      <c r="G226" s="52">
        <v>60833</v>
      </c>
      <c r="H226" s="52">
        <v>14893</v>
      </c>
      <c r="I226" s="52">
        <v>45940</v>
      </c>
      <c r="J226" s="208"/>
    </row>
    <row r="227" spans="1:10" x14ac:dyDescent="0.25">
      <c r="A227" s="54">
        <v>4</v>
      </c>
      <c r="B227" s="55" t="s">
        <v>158</v>
      </c>
      <c r="C227" s="188">
        <v>1975</v>
      </c>
      <c r="D227" s="188">
        <v>47.35</v>
      </c>
      <c r="E227" s="433"/>
      <c r="F227" s="415"/>
      <c r="G227" s="52">
        <v>66440</v>
      </c>
      <c r="H227" s="52">
        <v>16241</v>
      </c>
      <c r="I227" s="52">
        <v>50199</v>
      </c>
      <c r="J227" s="208"/>
    </row>
    <row r="228" spans="1:10" x14ac:dyDescent="0.25">
      <c r="A228" s="54">
        <v>5</v>
      </c>
      <c r="B228" s="55" t="s">
        <v>127</v>
      </c>
      <c r="C228" s="188">
        <v>1975</v>
      </c>
      <c r="D228" s="188">
        <v>47.35</v>
      </c>
      <c r="E228" s="433"/>
      <c r="F228" s="415"/>
      <c r="G228" s="52">
        <v>66440</v>
      </c>
      <c r="H228" s="52">
        <v>16241</v>
      </c>
      <c r="I228" s="52">
        <v>50199</v>
      </c>
      <c r="J228" s="208"/>
    </row>
    <row r="229" spans="1:10" x14ac:dyDescent="0.25">
      <c r="A229" s="54">
        <v>6</v>
      </c>
      <c r="B229" s="55" t="s">
        <v>102</v>
      </c>
      <c r="C229" s="188">
        <v>1975</v>
      </c>
      <c r="D229" s="188">
        <v>47.35</v>
      </c>
      <c r="E229" s="433"/>
      <c r="F229" s="415"/>
      <c r="G229" s="52">
        <v>66440</v>
      </c>
      <c r="H229" s="52">
        <v>16241</v>
      </c>
      <c r="I229" s="52">
        <v>50199</v>
      </c>
      <c r="J229" s="208"/>
    </row>
    <row r="230" spans="1:10" x14ac:dyDescent="0.25">
      <c r="A230" s="54">
        <v>7</v>
      </c>
      <c r="B230" s="55" t="s">
        <v>129</v>
      </c>
      <c r="C230" s="188">
        <v>1975</v>
      </c>
      <c r="D230" s="188">
        <v>43.42</v>
      </c>
      <c r="E230" s="433"/>
      <c r="F230" s="415"/>
      <c r="G230" s="52">
        <v>60833</v>
      </c>
      <c r="H230" s="52">
        <v>14893</v>
      </c>
      <c r="I230" s="52">
        <v>45940</v>
      </c>
      <c r="J230" s="208"/>
    </row>
    <row r="231" spans="1:10" x14ac:dyDescent="0.25">
      <c r="A231" s="54">
        <v>8</v>
      </c>
      <c r="B231" s="55" t="s">
        <v>122</v>
      </c>
      <c r="C231" s="188">
        <v>1975</v>
      </c>
      <c r="D231" s="188">
        <v>43.62</v>
      </c>
      <c r="E231" s="433"/>
      <c r="F231" s="415"/>
      <c r="G231" s="52">
        <v>61114</v>
      </c>
      <c r="H231" s="52">
        <v>14962</v>
      </c>
      <c r="I231" s="52">
        <v>46152</v>
      </c>
      <c r="J231" s="208"/>
    </row>
    <row r="232" spans="1:10" x14ac:dyDescent="0.25">
      <c r="A232" s="54">
        <v>9</v>
      </c>
      <c r="B232" s="55" t="s">
        <v>139</v>
      </c>
      <c r="C232" s="188">
        <v>1975</v>
      </c>
      <c r="D232" s="188">
        <v>47.35</v>
      </c>
      <c r="E232" s="433"/>
      <c r="F232" s="415"/>
      <c r="G232" s="52">
        <v>66440</v>
      </c>
      <c r="H232" s="52">
        <v>16241</v>
      </c>
      <c r="I232" s="52">
        <v>50199</v>
      </c>
      <c r="J232" s="208"/>
    </row>
    <row r="233" spans="1:10" x14ac:dyDescent="0.25">
      <c r="A233" s="54">
        <v>10</v>
      </c>
      <c r="B233" s="55" t="s">
        <v>135</v>
      </c>
      <c r="C233" s="188">
        <v>1975</v>
      </c>
      <c r="D233" s="188">
        <v>43.62</v>
      </c>
      <c r="E233" s="433"/>
      <c r="F233" s="415"/>
      <c r="G233" s="52">
        <v>61114</v>
      </c>
      <c r="H233" s="52">
        <v>14962</v>
      </c>
      <c r="I233" s="52">
        <v>46152</v>
      </c>
      <c r="J233" s="208"/>
    </row>
    <row r="234" spans="1:10" x14ac:dyDescent="0.25">
      <c r="A234" s="54">
        <v>11</v>
      </c>
      <c r="B234" s="55" t="s">
        <v>118</v>
      </c>
      <c r="C234" s="188">
        <v>1975</v>
      </c>
      <c r="D234" s="188">
        <v>47.35</v>
      </c>
      <c r="E234" s="433"/>
      <c r="F234" s="415"/>
      <c r="G234" s="52">
        <v>66440</v>
      </c>
      <c r="H234" s="52">
        <v>16241</v>
      </c>
      <c r="I234" s="52">
        <v>50199</v>
      </c>
      <c r="J234" s="208"/>
    </row>
    <row r="235" spans="1:10" x14ac:dyDescent="0.25">
      <c r="A235" s="54">
        <v>12</v>
      </c>
      <c r="B235" s="55" t="s">
        <v>159</v>
      </c>
      <c r="C235" s="188">
        <v>1975</v>
      </c>
      <c r="D235" s="188">
        <v>43.42</v>
      </c>
      <c r="E235" s="433"/>
      <c r="F235" s="415"/>
      <c r="G235" s="52">
        <v>60833</v>
      </c>
      <c r="H235" s="52">
        <v>14893</v>
      </c>
      <c r="I235" s="52">
        <v>45940</v>
      </c>
      <c r="J235" s="208"/>
    </row>
    <row r="236" spans="1:10" x14ac:dyDescent="0.25">
      <c r="A236" s="54">
        <v>13</v>
      </c>
      <c r="B236" s="55" t="s">
        <v>161</v>
      </c>
      <c r="C236" s="188">
        <v>1975</v>
      </c>
      <c r="D236" s="188">
        <v>52.22</v>
      </c>
      <c r="E236" s="433"/>
      <c r="F236" s="415"/>
      <c r="G236" s="52">
        <v>73168</v>
      </c>
      <c r="H236" s="52">
        <v>17909</v>
      </c>
      <c r="I236" s="52">
        <v>55259</v>
      </c>
      <c r="J236" s="208"/>
    </row>
    <row r="237" spans="1:10" x14ac:dyDescent="0.25">
      <c r="A237" s="54">
        <v>14</v>
      </c>
      <c r="B237" s="55" t="s">
        <v>162</v>
      </c>
      <c r="C237" s="188">
        <v>1975</v>
      </c>
      <c r="D237" s="188">
        <v>36.64</v>
      </c>
      <c r="E237" s="433"/>
      <c r="F237" s="415"/>
      <c r="G237" s="52">
        <v>51302</v>
      </c>
      <c r="H237" s="52">
        <v>12568</v>
      </c>
      <c r="I237" s="52">
        <v>38734</v>
      </c>
      <c r="J237" s="208"/>
    </row>
    <row r="238" spans="1:10" x14ac:dyDescent="0.25">
      <c r="A238" s="54">
        <v>15</v>
      </c>
      <c r="B238" s="55" t="s">
        <v>150</v>
      </c>
      <c r="C238" s="188">
        <v>1975</v>
      </c>
      <c r="D238" s="188">
        <v>36.64</v>
      </c>
      <c r="E238" s="433"/>
      <c r="F238" s="415"/>
      <c r="G238" s="52">
        <v>51302</v>
      </c>
      <c r="H238" s="52">
        <v>12568</v>
      </c>
      <c r="I238" s="52">
        <v>38734</v>
      </c>
      <c r="J238" s="208"/>
    </row>
    <row r="239" spans="1:10" x14ac:dyDescent="0.25">
      <c r="A239" s="129"/>
      <c r="B239" s="169" t="s">
        <v>498</v>
      </c>
      <c r="C239" s="217" t="s">
        <v>657</v>
      </c>
      <c r="D239" s="217">
        <f>SUM(D224:D238)</f>
        <v>688.53</v>
      </c>
      <c r="E239" s="416">
        <f>D224+D225+D226+D227+D228+D229+D230+D231+D232+D233+D234+D235+D236+D237+D238</f>
        <v>688.53</v>
      </c>
      <c r="F239" s="417">
        <v>15</v>
      </c>
      <c r="G239" s="418">
        <f>SUM(G224:G238)</f>
        <v>965203</v>
      </c>
      <c r="H239" s="418">
        <f>SUM(H224:H238)</f>
        <v>236165</v>
      </c>
      <c r="I239" s="418">
        <f>SUM(I224:I238)</f>
        <v>729038</v>
      </c>
      <c r="J239" s="130" t="s">
        <v>640</v>
      </c>
    </row>
    <row r="240" spans="1:10" x14ac:dyDescent="0.25">
      <c r="A240" s="217">
        <v>32</v>
      </c>
      <c r="B240" s="169" t="s">
        <v>163</v>
      </c>
      <c r="C240" s="188" t="s">
        <v>164</v>
      </c>
      <c r="D240" s="188">
        <v>3662.8</v>
      </c>
      <c r="E240" s="414"/>
      <c r="F240" s="415"/>
      <c r="G240" s="52">
        <v>5522894</v>
      </c>
      <c r="H240" s="52">
        <v>1121075</v>
      </c>
      <c r="I240" s="52">
        <v>4401819</v>
      </c>
      <c r="J240" s="208"/>
    </row>
    <row r="241" spans="1:10" x14ac:dyDescent="0.25">
      <c r="A241" s="217"/>
      <c r="B241" s="434" t="s">
        <v>325</v>
      </c>
      <c r="C241" s="420"/>
      <c r="D241" s="420"/>
      <c r="E241" s="421"/>
      <c r="F241" s="422"/>
      <c r="G241" s="423"/>
      <c r="H241" s="423"/>
      <c r="I241" s="423"/>
      <c r="J241" s="435" t="s">
        <v>534</v>
      </c>
    </row>
    <row r="242" spans="1:10" x14ac:dyDescent="0.25">
      <c r="A242" s="54">
        <v>1</v>
      </c>
      <c r="B242" s="55" t="s">
        <v>74</v>
      </c>
      <c r="C242" s="188" t="s">
        <v>164</v>
      </c>
      <c r="D242" s="188">
        <v>53.9</v>
      </c>
      <c r="E242" s="414"/>
      <c r="F242" s="415"/>
      <c r="G242" s="52">
        <v>81272</v>
      </c>
      <c r="H242" s="52">
        <v>16493</v>
      </c>
      <c r="I242" s="52">
        <v>64779</v>
      </c>
      <c r="J242" s="208"/>
    </row>
    <row r="243" spans="1:10" x14ac:dyDescent="0.25">
      <c r="A243" s="54">
        <v>2</v>
      </c>
      <c r="B243" s="55" t="s">
        <v>75</v>
      </c>
      <c r="C243" s="188" t="s">
        <v>164</v>
      </c>
      <c r="D243" s="188">
        <v>68.400000000000006</v>
      </c>
      <c r="E243" s="414"/>
      <c r="F243" s="415"/>
      <c r="G243" s="52">
        <v>103136</v>
      </c>
      <c r="H243" s="52">
        <v>20930</v>
      </c>
      <c r="I243" s="52">
        <v>82206</v>
      </c>
      <c r="J243" s="208"/>
    </row>
    <row r="244" spans="1:10" x14ac:dyDescent="0.25">
      <c r="A244" s="54">
        <v>3</v>
      </c>
      <c r="B244" s="55" t="s">
        <v>94</v>
      </c>
      <c r="C244" s="188" t="s">
        <v>164</v>
      </c>
      <c r="D244" s="188">
        <v>53.9</v>
      </c>
      <c r="E244" s="414"/>
      <c r="F244" s="415"/>
      <c r="G244" s="52">
        <v>81272</v>
      </c>
      <c r="H244" s="52">
        <v>16493</v>
      </c>
      <c r="I244" s="52">
        <v>64779</v>
      </c>
      <c r="J244" s="208"/>
    </row>
    <row r="245" spans="1:10" x14ac:dyDescent="0.25">
      <c r="A245" s="54">
        <v>4</v>
      </c>
      <c r="B245" s="55" t="s">
        <v>91</v>
      </c>
      <c r="C245" s="188" t="s">
        <v>164</v>
      </c>
      <c r="D245" s="188">
        <v>29.7</v>
      </c>
      <c r="E245" s="414"/>
      <c r="F245" s="415"/>
      <c r="G245" s="52">
        <v>44783</v>
      </c>
      <c r="H245" s="52">
        <v>9088</v>
      </c>
      <c r="I245" s="52">
        <v>35695</v>
      </c>
      <c r="J245" s="208"/>
    </row>
    <row r="246" spans="1:10" x14ac:dyDescent="0.25">
      <c r="A246" s="54">
        <v>5</v>
      </c>
      <c r="B246" s="55" t="s">
        <v>99</v>
      </c>
      <c r="C246" s="188" t="s">
        <v>164</v>
      </c>
      <c r="D246" s="188">
        <v>53.9</v>
      </c>
      <c r="E246" s="414"/>
      <c r="F246" s="415"/>
      <c r="G246" s="52">
        <v>81272</v>
      </c>
      <c r="H246" s="52">
        <v>16493</v>
      </c>
      <c r="I246" s="52">
        <v>64779</v>
      </c>
      <c r="J246" s="208"/>
    </row>
    <row r="247" spans="1:10" x14ac:dyDescent="0.25">
      <c r="A247" s="54">
        <v>6</v>
      </c>
      <c r="B247" s="55" t="s">
        <v>76</v>
      </c>
      <c r="C247" s="188" t="s">
        <v>164</v>
      </c>
      <c r="D247" s="188">
        <v>53.9</v>
      </c>
      <c r="E247" s="414"/>
      <c r="F247" s="415"/>
      <c r="G247" s="52">
        <v>81272</v>
      </c>
      <c r="H247" s="52">
        <v>16493</v>
      </c>
      <c r="I247" s="52">
        <v>64779</v>
      </c>
      <c r="J247" s="208"/>
    </row>
    <row r="248" spans="1:10" x14ac:dyDescent="0.25">
      <c r="A248" s="54">
        <v>7</v>
      </c>
      <c r="B248" s="55" t="s">
        <v>165</v>
      </c>
      <c r="C248" s="188" t="s">
        <v>164</v>
      </c>
      <c r="D248" s="188">
        <v>53.9</v>
      </c>
      <c r="E248" s="414"/>
      <c r="F248" s="415"/>
      <c r="G248" s="52">
        <v>81272</v>
      </c>
      <c r="H248" s="52">
        <v>16493</v>
      </c>
      <c r="I248" s="52">
        <v>64779</v>
      </c>
      <c r="J248" s="208"/>
    </row>
    <row r="249" spans="1:10" x14ac:dyDescent="0.25">
      <c r="A249" s="54">
        <v>8</v>
      </c>
      <c r="B249" s="55" t="s">
        <v>81</v>
      </c>
      <c r="C249" s="188" t="s">
        <v>164</v>
      </c>
      <c r="D249" s="188">
        <v>53.9</v>
      </c>
      <c r="E249" s="414"/>
      <c r="F249" s="415"/>
      <c r="G249" s="52">
        <v>81272</v>
      </c>
      <c r="H249" s="52">
        <v>16493</v>
      </c>
      <c r="I249" s="52">
        <v>64779</v>
      </c>
      <c r="J249" s="208"/>
    </row>
    <row r="250" spans="1:10" x14ac:dyDescent="0.25">
      <c r="A250" s="54">
        <v>9</v>
      </c>
      <c r="B250" s="55" t="s">
        <v>147</v>
      </c>
      <c r="C250" s="188" t="s">
        <v>164</v>
      </c>
      <c r="D250" s="188">
        <v>53.9</v>
      </c>
      <c r="E250" s="414"/>
      <c r="F250" s="415"/>
      <c r="G250" s="52">
        <v>81272</v>
      </c>
      <c r="H250" s="52">
        <v>16493</v>
      </c>
      <c r="I250" s="52">
        <v>64779</v>
      </c>
      <c r="J250" s="208"/>
    </row>
    <row r="251" spans="1:10" x14ac:dyDescent="0.25">
      <c r="A251" s="54">
        <v>10</v>
      </c>
      <c r="B251" s="169" t="s">
        <v>658</v>
      </c>
      <c r="C251" s="188" t="s">
        <v>164</v>
      </c>
      <c r="D251" s="188">
        <v>29.9</v>
      </c>
      <c r="E251" s="414"/>
      <c r="F251" s="415"/>
      <c r="G251" s="52">
        <v>45084</v>
      </c>
      <c r="H251" s="52">
        <v>9149</v>
      </c>
      <c r="I251" s="52">
        <v>35935</v>
      </c>
      <c r="J251" s="208"/>
    </row>
    <row r="252" spans="1:10" x14ac:dyDescent="0.25">
      <c r="A252" s="54">
        <v>11</v>
      </c>
      <c r="B252" s="55" t="s">
        <v>84</v>
      </c>
      <c r="C252" s="188" t="s">
        <v>164</v>
      </c>
      <c r="D252" s="188">
        <v>26</v>
      </c>
      <c r="E252" s="414"/>
      <c r="F252" s="415"/>
      <c r="G252" s="52">
        <v>39204</v>
      </c>
      <c r="H252" s="52">
        <v>7956</v>
      </c>
      <c r="I252" s="52">
        <v>31248</v>
      </c>
      <c r="J252" s="208"/>
    </row>
    <row r="253" spans="1:10" x14ac:dyDescent="0.25">
      <c r="A253" s="54">
        <v>12</v>
      </c>
      <c r="B253" s="55" t="s">
        <v>166</v>
      </c>
      <c r="C253" s="188" t="s">
        <v>164</v>
      </c>
      <c r="D253" s="188">
        <v>30</v>
      </c>
      <c r="E253" s="414"/>
      <c r="F253" s="415"/>
      <c r="G253" s="52">
        <v>45235</v>
      </c>
      <c r="H253" s="52">
        <v>9180</v>
      </c>
      <c r="I253" s="52">
        <v>36055</v>
      </c>
      <c r="J253" s="208"/>
    </row>
    <row r="254" spans="1:10" x14ac:dyDescent="0.25">
      <c r="A254" s="54">
        <v>13</v>
      </c>
      <c r="B254" s="169" t="s">
        <v>659</v>
      </c>
      <c r="C254" s="188" t="s">
        <v>164</v>
      </c>
      <c r="D254" s="188">
        <v>53.9</v>
      </c>
      <c r="E254" s="414"/>
      <c r="F254" s="415"/>
      <c r="G254" s="52">
        <v>81272</v>
      </c>
      <c r="H254" s="52">
        <v>16493</v>
      </c>
      <c r="I254" s="52">
        <v>64779</v>
      </c>
      <c r="J254" s="208"/>
    </row>
    <row r="255" spans="1:10" x14ac:dyDescent="0.25">
      <c r="A255" s="54">
        <v>14</v>
      </c>
      <c r="B255" s="55" t="s">
        <v>125</v>
      </c>
      <c r="C255" s="188" t="s">
        <v>164</v>
      </c>
      <c r="D255" s="188">
        <v>46.8</v>
      </c>
      <c r="E255" s="414"/>
      <c r="F255" s="415"/>
      <c r="G255" s="52">
        <v>70567</v>
      </c>
      <c r="H255" s="52">
        <v>14321</v>
      </c>
      <c r="I255" s="52">
        <v>56246</v>
      </c>
      <c r="J255" s="208"/>
    </row>
    <row r="256" spans="1:10" x14ac:dyDescent="0.25">
      <c r="A256" s="54">
        <v>15</v>
      </c>
      <c r="B256" s="55" t="s">
        <v>167</v>
      </c>
      <c r="C256" s="188" t="s">
        <v>164</v>
      </c>
      <c r="D256" s="188">
        <v>54</v>
      </c>
      <c r="E256" s="414"/>
      <c r="F256" s="415"/>
      <c r="G256" s="52">
        <v>81423</v>
      </c>
      <c r="H256" s="52">
        <v>16526</v>
      </c>
      <c r="I256" s="52">
        <v>64897</v>
      </c>
      <c r="J256" s="208"/>
    </row>
    <row r="257" spans="1:10" x14ac:dyDescent="0.25">
      <c r="A257" s="54">
        <v>16</v>
      </c>
      <c r="B257" s="55" t="s">
        <v>128</v>
      </c>
      <c r="C257" s="188" t="s">
        <v>164</v>
      </c>
      <c r="D257" s="188">
        <v>30</v>
      </c>
      <c r="E257" s="414"/>
      <c r="F257" s="415"/>
      <c r="G257" s="52">
        <v>45235</v>
      </c>
      <c r="H257" s="52">
        <v>9180</v>
      </c>
      <c r="I257" s="52">
        <v>36055</v>
      </c>
      <c r="J257" s="208"/>
    </row>
    <row r="258" spans="1:10" x14ac:dyDescent="0.25">
      <c r="A258" s="54">
        <v>17</v>
      </c>
      <c r="B258" s="55" t="s">
        <v>102</v>
      </c>
      <c r="C258" s="188" t="s">
        <v>164</v>
      </c>
      <c r="D258" s="188">
        <v>54</v>
      </c>
      <c r="E258" s="414"/>
      <c r="F258" s="415"/>
      <c r="G258" s="52">
        <v>81423</v>
      </c>
      <c r="H258" s="52">
        <v>16526</v>
      </c>
      <c r="I258" s="52">
        <v>64897</v>
      </c>
      <c r="J258" s="208"/>
    </row>
    <row r="259" spans="1:10" x14ac:dyDescent="0.25">
      <c r="A259" s="54">
        <v>18</v>
      </c>
      <c r="B259" s="55" t="s">
        <v>134</v>
      </c>
      <c r="C259" s="188" t="s">
        <v>164</v>
      </c>
      <c r="D259" s="188">
        <v>53.9</v>
      </c>
      <c r="E259" s="414"/>
      <c r="F259" s="415"/>
      <c r="G259" s="52">
        <v>81272</v>
      </c>
      <c r="H259" s="52">
        <v>16493</v>
      </c>
      <c r="I259" s="52">
        <v>64779</v>
      </c>
      <c r="J259" s="208"/>
    </row>
    <row r="260" spans="1:10" x14ac:dyDescent="0.25">
      <c r="A260" s="54">
        <v>19</v>
      </c>
      <c r="B260" s="55" t="s">
        <v>168</v>
      </c>
      <c r="C260" s="188" t="s">
        <v>164</v>
      </c>
      <c r="D260" s="188">
        <v>50.8</v>
      </c>
      <c r="E260" s="414"/>
      <c r="F260" s="415"/>
      <c r="G260" s="52">
        <v>76598</v>
      </c>
      <c r="H260" s="52">
        <v>15545</v>
      </c>
      <c r="I260" s="52">
        <v>61053</v>
      </c>
      <c r="J260" s="208"/>
    </row>
    <row r="261" spans="1:10" x14ac:dyDescent="0.25">
      <c r="A261" s="54">
        <v>20</v>
      </c>
      <c r="B261" s="55" t="s">
        <v>103</v>
      </c>
      <c r="C261" s="188" t="s">
        <v>164</v>
      </c>
      <c r="D261" s="188">
        <v>28.8</v>
      </c>
      <c r="E261" s="414"/>
      <c r="F261" s="415"/>
      <c r="G261" s="52">
        <v>43426</v>
      </c>
      <c r="H261" s="52">
        <v>8813</v>
      </c>
      <c r="I261" s="52">
        <v>34613</v>
      </c>
      <c r="J261" s="208"/>
    </row>
    <row r="262" spans="1:10" x14ac:dyDescent="0.25">
      <c r="A262" s="54">
        <v>21</v>
      </c>
      <c r="B262" s="55" t="s">
        <v>169</v>
      </c>
      <c r="C262" s="188" t="s">
        <v>164</v>
      </c>
      <c r="D262" s="188">
        <v>52.2</v>
      </c>
      <c r="E262" s="414"/>
      <c r="F262" s="415"/>
      <c r="G262" s="52">
        <v>78709</v>
      </c>
      <c r="H262" s="52">
        <v>15973</v>
      </c>
      <c r="I262" s="52">
        <v>62736</v>
      </c>
      <c r="J262" s="208"/>
    </row>
    <row r="263" spans="1:10" x14ac:dyDescent="0.25">
      <c r="A263" s="54">
        <v>22</v>
      </c>
      <c r="B263" s="55" t="s">
        <v>118</v>
      </c>
      <c r="C263" s="188" t="s">
        <v>164</v>
      </c>
      <c r="D263" s="188">
        <v>27.6</v>
      </c>
      <c r="E263" s="414"/>
      <c r="F263" s="415"/>
      <c r="G263" s="52">
        <v>41616</v>
      </c>
      <c r="H263" s="52">
        <v>8446</v>
      </c>
      <c r="I263" s="52">
        <v>33170</v>
      </c>
      <c r="J263" s="208"/>
    </row>
    <row r="264" spans="1:10" x14ac:dyDescent="0.25">
      <c r="A264" s="54">
        <v>23</v>
      </c>
      <c r="B264" s="55" t="s">
        <v>149</v>
      </c>
      <c r="C264" s="188" t="s">
        <v>164</v>
      </c>
      <c r="D264" s="188">
        <v>50.3</v>
      </c>
      <c r="E264" s="414"/>
      <c r="F264" s="415"/>
      <c r="G264" s="52">
        <v>75844</v>
      </c>
      <c r="H264" s="52">
        <v>15392</v>
      </c>
      <c r="I264" s="52">
        <v>60452</v>
      </c>
      <c r="J264" s="208"/>
    </row>
    <row r="265" spans="1:10" x14ac:dyDescent="0.25">
      <c r="A265" s="54">
        <v>24</v>
      </c>
      <c r="B265" s="55" t="s">
        <v>170</v>
      </c>
      <c r="C265" s="188" t="s">
        <v>164</v>
      </c>
      <c r="D265" s="188">
        <v>27.6</v>
      </c>
      <c r="E265" s="414"/>
      <c r="F265" s="415"/>
      <c r="G265" s="52">
        <v>41616</v>
      </c>
      <c r="H265" s="52">
        <v>8446</v>
      </c>
      <c r="I265" s="52">
        <v>33170</v>
      </c>
      <c r="J265" s="208"/>
    </row>
    <row r="266" spans="1:10" x14ac:dyDescent="0.25">
      <c r="A266" s="54">
        <v>25</v>
      </c>
      <c r="B266" s="55" t="s">
        <v>160</v>
      </c>
      <c r="C266" s="188" t="s">
        <v>164</v>
      </c>
      <c r="D266" s="188">
        <v>52.2</v>
      </c>
      <c r="E266" s="414"/>
      <c r="F266" s="415"/>
      <c r="G266" s="52">
        <v>78709</v>
      </c>
      <c r="H266" s="52">
        <v>15973</v>
      </c>
      <c r="I266" s="52">
        <v>62736</v>
      </c>
      <c r="J266" s="208"/>
    </row>
    <row r="267" spans="1:10" x14ac:dyDescent="0.25">
      <c r="A267" s="54">
        <v>26</v>
      </c>
      <c r="B267" s="55" t="s">
        <v>161</v>
      </c>
      <c r="C267" s="188" t="s">
        <v>164</v>
      </c>
      <c r="D267" s="188">
        <v>51.03</v>
      </c>
      <c r="E267" s="414"/>
      <c r="F267" s="415"/>
      <c r="G267" s="52">
        <v>76944</v>
      </c>
      <c r="H267" s="52">
        <v>15615</v>
      </c>
      <c r="I267" s="52">
        <v>61329</v>
      </c>
      <c r="J267" s="208"/>
    </row>
    <row r="268" spans="1:10" x14ac:dyDescent="0.25">
      <c r="A268" s="54">
        <v>27</v>
      </c>
      <c r="B268" s="55" t="s">
        <v>171</v>
      </c>
      <c r="C268" s="188" t="s">
        <v>164</v>
      </c>
      <c r="D268" s="188">
        <v>29</v>
      </c>
      <c r="E268" s="414"/>
      <c r="F268" s="415"/>
      <c r="G268" s="52">
        <v>43727</v>
      </c>
      <c r="H268" s="52">
        <v>8874</v>
      </c>
      <c r="I268" s="52">
        <v>34853</v>
      </c>
      <c r="J268" s="208"/>
    </row>
    <row r="269" spans="1:10" x14ac:dyDescent="0.25">
      <c r="A269" s="54">
        <v>28</v>
      </c>
      <c r="B269" s="55" t="s">
        <v>172</v>
      </c>
      <c r="C269" s="188" t="s">
        <v>164</v>
      </c>
      <c r="D269" s="188">
        <v>29</v>
      </c>
      <c r="E269" s="414"/>
      <c r="F269" s="415"/>
      <c r="G269" s="52">
        <v>43727</v>
      </c>
      <c r="H269" s="52">
        <v>8874</v>
      </c>
      <c r="I269" s="52">
        <v>34853</v>
      </c>
      <c r="J269" s="208"/>
    </row>
    <row r="270" spans="1:10" x14ac:dyDescent="0.25">
      <c r="A270" s="54">
        <v>29</v>
      </c>
      <c r="B270" s="55" t="s">
        <v>173</v>
      </c>
      <c r="C270" s="188" t="s">
        <v>164</v>
      </c>
      <c r="D270" s="188">
        <v>52</v>
      </c>
      <c r="E270" s="414"/>
      <c r="F270" s="415"/>
      <c r="G270" s="52">
        <v>78407</v>
      </c>
      <c r="H270" s="52">
        <v>15912</v>
      </c>
      <c r="I270" s="52">
        <v>62495</v>
      </c>
      <c r="J270" s="208"/>
    </row>
    <row r="271" spans="1:10" x14ac:dyDescent="0.25">
      <c r="A271" s="54">
        <v>30</v>
      </c>
      <c r="B271" s="55" t="s">
        <v>174</v>
      </c>
      <c r="C271" s="188" t="s">
        <v>164</v>
      </c>
      <c r="D271" s="188">
        <v>29</v>
      </c>
      <c r="E271" s="414"/>
      <c r="F271" s="415"/>
      <c r="G271" s="52">
        <v>43727</v>
      </c>
      <c r="H271" s="52">
        <v>8874</v>
      </c>
      <c r="I271" s="52">
        <v>34853</v>
      </c>
      <c r="J271" s="208"/>
    </row>
    <row r="272" spans="1:10" x14ac:dyDescent="0.25">
      <c r="A272" s="54">
        <v>31</v>
      </c>
      <c r="B272" s="55" t="s">
        <v>162</v>
      </c>
      <c r="C272" s="188" t="s">
        <v>164</v>
      </c>
      <c r="D272" s="188">
        <v>52.2</v>
      </c>
      <c r="E272" s="414"/>
      <c r="F272" s="415"/>
      <c r="G272" s="52">
        <v>78709</v>
      </c>
      <c r="H272" s="52">
        <v>15973</v>
      </c>
      <c r="I272" s="52">
        <v>62736</v>
      </c>
      <c r="J272" s="208"/>
    </row>
    <row r="273" spans="1:10" x14ac:dyDescent="0.25">
      <c r="A273" s="54">
        <v>32</v>
      </c>
      <c r="B273" s="55" t="s">
        <v>175</v>
      </c>
      <c r="C273" s="188" t="s">
        <v>164</v>
      </c>
      <c r="D273" s="188">
        <v>52</v>
      </c>
      <c r="E273" s="414"/>
      <c r="F273" s="415"/>
      <c r="G273" s="52">
        <v>78407</v>
      </c>
      <c r="H273" s="52">
        <v>15912</v>
      </c>
      <c r="I273" s="52">
        <v>62495</v>
      </c>
      <c r="J273" s="208"/>
    </row>
    <row r="274" spans="1:10" x14ac:dyDescent="0.25">
      <c r="A274" s="54">
        <v>33</v>
      </c>
      <c r="B274" s="55" t="s">
        <v>176</v>
      </c>
      <c r="C274" s="188" t="s">
        <v>164</v>
      </c>
      <c r="D274" s="188">
        <v>29</v>
      </c>
      <c r="E274" s="414"/>
      <c r="F274" s="415"/>
      <c r="G274" s="52">
        <v>43727</v>
      </c>
      <c r="H274" s="52">
        <v>8874</v>
      </c>
      <c r="I274" s="52">
        <v>34853</v>
      </c>
      <c r="J274" s="208"/>
    </row>
    <row r="275" spans="1:10" x14ac:dyDescent="0.25">
      <c r="A275" s="54">
        <v>34</v>
      </c>
      <c r="B275" s="55" t="s">
        <v>177</v>
      </c>
      <c r="C275" s="188" t="s">
        <v>164</v>
      </c>
      <c r="D275" s="188">
        <v>52.2</v>
      </c>
      <c r="E275" s="414"/>
      <c r="F275" s="415"/>
      <c r="G275" s="52">
        <v>78709</v>
      </c>
      <c r="H275" s="52">
        <v>15973</v>
      </c>
      <c r="I275" s="52">
        <v>62736</v>
      </c>
      <c r="J275" s="208"/>
    </row>
    <row r="276" spans="1:10" x14ac:dyDescent="0.25">
      <c r="A276" s="54">
        <v>35</v>
      </c>
      <c r="B276" s="55" t="s">
        <v>178</v>
      </c>
      <c r="C276" s="188" t="s">
        <v>164</v>
      </c>
      <c r="D276" s="188">
        <v>52</v>
      </c>
      <c r="E276" s="414"/>
      <c r="F276" s="415"/>
      <c r="G276" s="52">
        <v>78407</v>
      </c>
      <c r="H276" s="52">
        <v>15912</v>
      </c>
      <c r="I276" s="52">
        <v>62495</v>
      </c>
      <c r="J276" s="208"/>
    </row>
    <row r="277" spans="1:10" x14ac:dyDescent="0.25">
      <c r="A277" s="54">
        <v>36</v>
      </c>
      <c r="B277" s="55" t="s">
        <v>141</v>
      </c>
      <c r="C277" s="188" t="s">
        <v>164</v>
      </c>
      <c r="D277" s="188">
        <v>29</v>
      </c>
      <c r="E277" s="414"/>
      <c r="F277" s="415"/>
      <c r="G277" s="52">
        <v>43727</v>
      </c>
      <c r="H277" s="52">
        <v>8874</v>
      </c>
      <c r="I277" s="52">
        <v>34853</v>
      </c>
      <c r="J277" s="208"/>
    </row>
    <row r="278" spans="1:10" x14ac:dyDescent="0.25">
      <c r="A278" s="54">
        <v>37</v>
      </c>
      <c r="B278" s="55" t="s">
        <v>179</v>
      </c>
      <c r="C278" s="188" t="s">
        <v>164</v>
      </c>
      <c r="D278" s="188">
        <v>52</v>
      </c>
      <c r="E278" s="414"/>
      <c r="F278" s="415"/>
      <c r="G278" s="52">
        <v>78407</v>
      </c>
      <c r="H278" s="52">
        <v>15912</v>
      </c>
      <c r="I278" s="52">
        <v>62495</v>
      </c>
      <c r="J278" s="208"/>
    </row>
    <row r="279" spans="1:10" x14ac:dyDescent="0.25">
      <c r="A279" s="54">
        <v>38</v>
      </c>
      <c r="B279" s="55" t="s">
        <v>180</v>
      </c>
      <c r="C279" s="188" t="s">
        <v>164</v>
      </c>
      <c r="D279" s="188">
        <v>57.3</v>
      </c>
      <c r="E279" s="414"/>
      <c r="F279" s="415"/>
      <c r="G279" s="52">
        <v>86399</v>
      </c>
      <c r="H279" s="52">
        <v>17534</v>
      </c>
      <c r="I279" s="52">
        <v>68865</v>
      </c>
      <c r="J279" s="208"/>
    </row>
    <row r="280" spans="1:10" x14ac:dyDescent="0.25">
      <c r="A280" s="54">
        <v>39</v>
      </c>
      <c r="B280" s="55" t="s">
        <v>181</v>
      </c>
      <c r="C280" s="188" t="s">
        <v>164</v>
      </c>
      <c r="D280" s="188">
        <v>57.3</v>
      </c>
      <c r="E280" s="414"/>
      <c r="F280" s="415"/>
      <c r="G280" s="52">
        <v>86399</v>
      </c>
      <c r="H280" s="52">
        <v>17534</v>
      </c>
      <c r="I280" s="52">
        <v>68865</v>
      </c>
      <c r="J280" s="208"/>
    </row>
    <row r="281" spans="1:10" x14ac:dyDescent="0.25">
      <c r="A281" s="95">
        <v>40</v>
      </c>
      <c r="B281" s="55" t="s">
        <v>182</v>
      </c>
      <c r="C281" s="188" t="s">
        <v>164</v>
      </c>
      <c r="D281" s="188">
        <v>57.3</v>
      </c>
      <c r="E281" s="436"/>
      <c r="F281" s="415"/>
      <c r="G281" s="52">
        <v>86399</v>
      </c>
      <c r="H281" s="52">
        <v>17534</v>
      </c>
      <c r="I281" s="52">
        <v>68865</v>
      </c>
      <c r="J281" s="131"/>
    </row>
    <row r="282" spans="1:10" x14ac:dyDescent="0.25">
      <c r="A282" s="129"/>
      <c r="B282" s="169" t="s">
        <v>498</v>
      </c>
      <c r="C282" s="217" t="s">
        <v>660</v>
      </c>
      <c r="D282" s="217">
        <f>SUM(D242:D281)</f>
        <v>1823.7299999999998</v>
      </c>
      <c r="E282" s="416">
        <v>1823.73</v>
      </c>
      <c r="F282" s="417">
        <v>40</v>
      </c>
      <c r="G282" s="418">
        <f>SUM(G241:G281)</f>
        <v>2749878</v>
      </c>
      <c r="H282" s="418">
        <f>SUM(H241:H281)</f>
        <v>558062</v>
      </c>
      <c r="I282" s="418">
        <f>SUM(I241:I281)</f>
        <v>2191816</v>
      </c>
      <c r="J282" s="130" t="s">
        <v>640</v>
      </c>
    </row>
    <row r="283" spans="1:10" x14ac:dyDescent="0.25">
      <c r="A283" s="217">
        <v>33</v>
      </c>
      <c r="B283" s="169" t="s">
        <v>183</v>
      </c>
      <c r="C283" s="188">
        <v>1987</v>
      </c>
      <c r="D283" s="188">
        <v>2989.2</v>
      </c>
      <c r="E283" s="414"/>
      <c r="F283" s="415"/>
      <c r="G283" s="52">
        <v>5428569</v>
      </c>
      <c r="H283" s="52">
        <v>933542</v>
      </c>
      <c r="I283" s="52">
        <v>4495027</v>
      </c>
      <c r="J283" s="208"/>
    </row>
    <row r="284" spans="1:10" x14ac:dyDescent="0.25">
      <c r="A284" s="54">
        <v>1</v>
      </c>
      <c r="B284" s="55" t="s">
        <v>90</v>
      </c>
      <c r="C284" s="188">
        <v>1987</v>
      </c>
      <c r="D284" s="188">
        <v>56.6</v>
      </c>
      <c r="E284" s="414"/>
      <c r="F284" s="415"/>
      <c r="G284" s="52">
        <v>102789</v>
      </c>
      <c r="H284" s="52">
        <v>17659</v>
      </c>
      <c r="I284" s="52">
        <v>85130</v>
      </c>
      <c r="J284" s="208"/>
    </row>
    <row r="285" spans="1:10" x14ac:dyDescent="0.25">
      <c r="A285" s="54">
        <v>2</v>
      </c>
      <c r="B285" s="419" t="s">
        <v>107</v>
      </c>
      <c r="C285" s="420">
        <v>1987</v>
      </c>
      <c r="D285" s="420"/>
      <c r="E285" s="421"/>
      <c r="F285" s="422"/>
      <c r="G285" s="423"/>
      <c r="H285" s="423"/>
      <c r="I285" s="423"/>
      <c r="J285" s="435" t="s">
        <v>534</v>
      </c>
    </row>
    <row r="286" spans="1:10" ht="25.5" x14ac:dyDescent="0.25">
      <c r="A286" s="54">
        <v>3</v>
      </c>
      <c r="B286" s="170" t="s">
        <v>661</v>
      </c>
      <c r="C286" s="188">
        <v>1987</v>
      </c>
      <c r="D286" s="188">
        <v>118.1</v>
      </c>
      <c r="E286" s="414"/>
      <c r="F286" s="415"/>
      <c r="G286" s="52">
        <v>301052.3</v>
      </c>
      <c r="H286" s="52">
        <v>0</v>
      </c>
      <c r="I286" s="52">
        <v>301052.3</v>
      </c>
      <c r="J286" s="208"/>
    </row>
    <row r="287" spans="1:10" x14ac:dyDescent="0.25">
      <c r="A287" s="54">
        <v>4</v>
      </c>
      <c r="B287" s="55" t="s">
        <v>75</v>
      </c>
      <c r="C287" s="188">
        <v>1987</v>
      </c>
      <c r="D287" s="188">
        <v>56.4</v>
      </c>
      <c r="E287" s="414"/>
      <c r="F287" s="415"/>
      <c r="G287" s="52">
        <v>102426</v>
      </c>
      <c r="H287" s="52">
        <v>17597</v>
      </c>
      <c r="I287" s="52">
        <v>84829</v>
      </c>
      <c r="J287" s="208"/>
    </row>
    <row r="288" spans="1:10" x14ac:dyDescent="0.25">
      <c r="A288" s="54">
        <v>5</v>
      </c>
      <c r="B288" s="55" t="s">
        <v>91</v>
      </c>
      <c r="C288" s="188">
        <v>1987</v>
      </c>
      <c r="D288" s="188">
        <v>56.6</v>
      </c>
      <c r="E288" s="414"/>
      <c r="F288" s="415"/>
      <c r="G288" s="52">
        <v>102789</v>
      </c>
      <c r="H288" s="52">
        <v>17659</v>
      </c>
      <c r="I288" s="52">
        <v>85130</v>
      </c>
      <c r="J288" s="208"/>
    </row>
    <row r="289" spans="1:10" x14ac:dyDescent="0.25">
      <c r="A289" s="54">
        <v>6</v>
      </c>
      <c r="B289" s="55" t="s">
        <v>77</v>
      </c>
      <c r="C289" s="188">
        <v>1987</v>
      </c>
      <c r="D289" s="188">
        <v>47.73</v>
      </c>
      <c r="E289" s="414"/>
      <c r="F289" s="415"/>
      <c r="G289" s="52">
        <v>86626</v>
      </c>
      <c r="H289" s="52">
        <v>14892</v>
      </c>
      <c r="I289" s="52">
        <v>71734</v>
      </c>
      <c r="J289" s="208"/>
    </row>
    <row r="290" spans="1:10" x14ac:dyDescent="0.25">
      <c r="A290" s="54">
        <v>7</v>
      </c>
      <c r="B290" s="55" t="s">
        <v>147</v>
      </c>
      <c r="C290" s="188">
        <v>1987</v>
      </c>
      <c r="D290" s="188">
        <v>56.8</v>
      </c>
      <c r="E290" s="414"/>
      <c r="F290" s="415"/>
      <c r="G290" s="52">
        <v>103152</v>
      </c>
      <c r="H290" s="52">
        <v>17722</v>
      </c>
      <c r="I290" s="52">
        <v>85430</v>
      </c>
      <c r="J290" s="208"/>
    </row>
    <row r="291" spans="1:10" x14ac:dyDescent="0.25">
      <c r="A291" s="54">
        <v>8</v>
      </c>
      <c r="B291" s="55" t="s">
        <v>84</v>
      </c>
      <c r="C291" s="188">
        <v>1987</v>
      </c>
      <c r="D291" s="188">
        <v>56.8</v>
      </c>
      <c r="E291" s="414"/>
      <c r="F291" s="415"/>
      <c r="G291" s="52">
        <v>103152</v>
      </c>
      <c r="H291" s="52">
        <v>17722</v>
      </c>
      <c r="I291" s="52">
        <v>85430</v>
      </c>
      <c r="J291" s="208"/>
    </row>
    <row r="292" spans="1:10" x14ac:dyDescent="0.25">
      <c r="A292" s="54">
        <v>9</v>
      </c>
      <c r="B292" s="55" t="s">
        <v>101</v>
      </c>
      <c r="C292" s="188">
        <v>1987</v>
      </c>
      <c r="D292" s="188">
        <v>56.5</v>
      </c>
      <c r="E292" s="414"/>
      <c r="F292" s="415"/>
      <c r="G292" s="52">
        <v>102607</v>
      </c>
      <c r="H292" s="52">
        <v>17628</v>
      </c>
      <c r="I292" s="52">
        <v>84979</v>
      </c>
      <c r="J292" s="208"/>
    </row>
    <row r="293" spans="1:10" x14ac:dyDescent="0.25">
      <c r="A293" s="54">
        <v>10</v>
      </c>
      <c r="B293" s="55" t="s">
        <v>138</v>
      </c>
      <c r="C293" s="188">
        <v>1987</v>
      </c>
      <c r="D293" s="188">
        <v>56.3</v>
      </c>
      <c r="E293" s="414"/>
      <c r="F293" s="415"/>
      <c r="G293" s="52">
        <v>102244</v>
      </c>
      <c r="H293" s="52">
        <v>17566</v>
      </c>
      <c r="I293" s="52">
        <v>84678</v>
      </c>
      <c r="J293" s="208"/>
    </row>
    <row r="294" spans="1:10" x14ac:dyDescent="0.25">
      <c r="A294" s="54">
        <v>11</v>
      </c>
      <c r="B294" s="55" t="s">
        <v>103</v>
      </c>
      <c r="C294" s="188">
        <v>1987</v>
      </c>
      <c r="D294" s="188">
        <v>38.9</v>
      </c>
      <c r="E294" s="414"/>
      <c r="F294" s="415"/>
      <c r="G294" s="52">
        <v>70645</v>
      </c>
      <c r="H294" s="52">
        <v>12137</v>
      </c>
      <c r="I294" s="52">
        <v>58508</v>
      </c>
      <c r="J294" s="208"/>
    </row>
    <row r="295" spans="1:10" x14ac:dyDescent="0.25">
      <c r="A295" s="54">
        <v>12</v>
      </c>
      <c r="B295" s="55" t="s">
        <v>170</v>
      </c>
      <c r="C295" s="188">
        <v>1987</v>
      </c>
      <c r="D295" s="188">
        <v>38.6</v>
      </c>
      <c r="E295" s="414"/>
      <c r="F295" s="415"/>
      <c r="G295" s="52">
        <v>70100</v>
      </c>
      <c r="H295" s="52">
        <v>12043</v>
      </c>
      <c r="I295" s="52">
        <v>58057</v>
      </c>
      <c r="J295" s="208"/>
    </row>
    <row r="296" spans="1:10" x14ac:dyDescent="0.25">
      <c r="A296" s="54">
        <v>13</v>
      </c>
      <c r="B296" s="55" t="s">
        <v>160</v>
      </c>
      <c r="C296" s="188">
        <v>1987</v>
      </c>
      <c r="D296" s="188">
        <v>58.4</v>
      </c>
      <c r="E296" s="414"/>
      <c r="F296" s="415"/>
      <c r="G296" s="52">
        <v>106058</v>
      </c>
      <c r="H296" s="52">
        <v>18221</v>
      </c>
      <c r="I296" s="52">
        <v>87837</v>
      </c>
      <c r="J296" s="208"/>
    </row>
    <row r="297" spans="1:10" x14ac:dyDescent="0.25">
      <c r="A297" s="129"/>
      <c r="B297" s="169" t="s">
        <v>498</v>
      </c>
      <c r="C297" s="217" t="s">
        <v>662</v>
      </c>
      <c r="D297" s="217">
        <f>SUM(D284:D296)</f>
        <v>697.73</v>
      </c>
      <c r="E297" s="416">
        <f>D284+D285+D286+D287+D288+D289+D291+D290+D292+D293+D294+D295+D296</f>
        <v>697.73</v>
      </c>
      <c r="F297" s="417">
        <v>12</v>
      </c>
      <c r="G297" s="418">
        <f>SUM(G284:G296)</f>
        <v>1353640.3</v>
      </c>
      <c r="H297" s="418">
        <f>SUM(H284:H296)</f>
        <v>180846</v>
      </c>
      <c r="I297" s="418">
        <f>SUM(I284:I296)</f>
        <v>1172794.3</v>
      </c>
      <c r="J297" s="130" t="s">
        <v>640</v>
      </c>
    </row>
    <row r="298" spans="1:10" x14ac:dyDescent="0.25">
      <c r="A298" s="129"/>
      <c r="B298" s="169"/>
      <c r="C298" s="217"/>
      <c r="D298" s="217"/>
      <c r="E298" s="416"/>
      <c r="F298" s="417"/>
      <c r="G298" s="51"/>
      <c r="H298" s="51"/>
      <c r="I298" s="51"/>
      <c r="J298" s="130"/>
    </row>
    <row r="299" spans="1:10" x14ac:dyDescent="0.25">
      <c r="A299" s="217">
        <v>34</v>
      </c>
      <c r="B299" s="169" t="s">
        <v>185</v>
      </c>
      <c r="C299" s="188" t="s">
        <v>186</v>
      </c>
      <c r="D299" s="188">
        <v>2893.8</v>
      </c>
      <c r="E299" s="414"/>
      <c r="F299" s="415"/>
      <c r="G299" s="52">
        <v>2533951</v>
      </c>
      <c r="H299" s="52">
        <v>356211</v>
      </c>
      <c r="I299" s="52">
        <v>2177740</v>
      </c>
      <c r="J299" s="208"/>
    </row>
    <row r="300" spans="1:10" x14ac:dyDescent="0.25">
      <c r="A300" s="54">
        <v>1</v>
      </c>
      <c r="B300" s="55" t="s">
        <v>187</v>
      </c>
      <c r="C300" s="188" t="s">
        <v>186</v>
      </c>
      <c r="D300" s="188">
        <v>32.200000000000003</v>
      </c>
      <c r="E300" s="414"/>
      <c r="F300" s="415"/>
      <c r="G300" s="52">
        <v>28196</v>
      </c>
      <c r="H300" s="52">
        <v>3960</v>
      </c>
      <c r="I300" s="52">
        <v>24236</v>
      </c>
      <c r="J300" s="208"/>
    </row>
    <row r="301" spans="1:10" x14ac:dyDescent="0.25">
      <c r="A301" s="54">
        <v>2</v>
      </c>
      <c r="B301" s="55" t="s">
        <v>87</v>
      </c>
      <c r="C301" s="188" t="s">
        <v>186</v>
      </c>
      <c r="D301" s="188">
        <v>59</v>
      </c>
      <c r="E301" s="414"/>
      <c r="F301" s="415"/>
      <c r="G301" s="52">
        <v>51663</v>
      </c>
      <c r="H301" s="52">
        <v>7257</v>
      </c>
      <c r="I301" s="52">
        <v>44406</v>
      </c>
      <c r="J301" s="208"/>
    </row>
    <row r="302" spans="1:10" x14ac:dyDescent="0.25">
      <c r="A302" s="54">
        <v>3</v>
      </c>
      <c r="B302" s="55" t="s">
        <v>81</v>
      </c>
      <c r="C302" s="188" t="s">
        <v>186</v>
      </c>
      <c r="D302" s="188">
        <v>48.5</v>
      </c>
      <c r="E302" s="414"/>
      <c r="F302" s="415"/>
      <c r="G302" s="52">
        <v>42469</v>
      </c>
      <c r="H302" s="52">
        <v>5965</v>
      </c>
      <c r="I302" s="52">
        <v>36504</v>
      </c>
      <c r="J302" s="208"/>
    </row>
    <row r="303" spans="1:10" x14ac:dyDescent="0.25">
      <c r="A303" s="54">
        <v>4</v>
      </c>
      <c r="B303" s="55" t="s">
        <v>84</v>
      </c>
      <c r="C303" s="188" t="s">
        <v>186</v>
      </c>
      <c r="D303" s="188">
        <v>58</v>
      </c>
      <c r="E303" s="414"/>
      <c r="F303" s="415"/>
      <c r="G303" s="52">
        <v>50788</v>
      </c>
      <c r="H303" s="52">
        <v>7134</v>
      </c>
      <c r="I303" s="52">
        <v>43654</v>
      </c>
      <c r="J303" s="208"/>
    </row>
    <row r="304" spans="1:10" x14ac:dyDescent="0.25">
      <c r="A304" s="54">
        <v>5</v>
      </c>
      <c r="B304" s="55" t="s">
        <v>119</v>
      </c>
      <c r="C304" s="188" t="s">
        <v>186</v>
      </c>
      <c r="D304" s="188">
        <v>48.2</v>
      </c>
      <c r="E304" s="414"/>
      <c r="F304" s="415"/>
      <c r="G304" s="52">
        <v>42206</v>
      </c>
      <c r="H304" s="52">
        <v>5929</v>
      </c>
      <c r="I304" s="52">
        <v>36277</v>
      </c>
      <c r="J304" s="208"/>
    </row>
    <row r="305" spans="1:10" x14ac:dyDescent="0.25">
      <c r="A305" s="54">
        <v>6</v>
      </c>
      <c r="B305" s="55" t="s">
        <v>101</v>
      </c>
      <c r="C305" s="188" t="s">
        <v>186</v>
      </c>
      <c r="D305" s="188">
        <v>32.299999999999997</v>
      </c>
      <c r="E305" s="414"/>
      <c r="F305" s="415"/>
      <c r="G305" s="52">
        <v>28283</v>
      </c>
      <c r="H305" s="52">
        <v>3973</v>
      </c>
      <c r="I305" s="52">
        <v>24310</v>
      </c>
      <c r="J305" s="208"/>
    </row>
    <row r="306" spans="1:10" x14ac:dyDescent="0.25">
      <c r="A306" s="54">
        <v>7</v>
      </c>
      <c r="B306" s="55" t="s">
        <v>127</v>
      </c>
      <c r="C306" s="188" t="s">
        <v>186</v>
      </c>
      <c r="D306" s="188">
        <v>38.9</v>
      </c>
      <c r="E306" s="414"/>
      <c r="F306" s="415"/>
      <c r="G306" s="52">
        <v>34063</v>
      </c>
      <c r="H306" s="52">
        <v>4785</v>
      </c>
      <c r="I306" s="52">
        <v>29278</v>
      </c>
      <c r="J306" s="208"/>
    </row>
    <row r="307" spans="1:10" x14ac:dyDescent="0.25">
      <c r="A307" s="54">
        <v>8</v>
      </c>
      <c r="B307" s="55" t="s">
        <v>102</v>
      </c>
      <c r="C307" s="188" t="s">
        <v>186</v>
      </c>
      <c r="D307" s="188">
        <v>53.8</v>
      </c>
      <c r="E307" s="414"/>
      <c r="F307" s="415"/>
      <c r="G307" s="52">
        <v>47110</v>
      </c>
      <c r="H307" s="52">
        <v>6617</v>
      </c>
      <c r="I307" s="52">
        <v>40493</v>
      </c>
      <c r="J307" s="208"/>
    </row>
    <row r="308" spans="1:10" x14ac:dyDescent="0.25">
      <c r="A308" s="54">
        <v>9</v>
      </c>
      <c r="B308" s="55" t="s">
        <v>129</v>
      </c>
      <c r="C308" s="188" t="s">
        <v>186</v>
      </c>
      <c r="D308" s="188">
        <v>60.6</v>
      </c>
      <c r="E308" s="414"/>
      <c r="F308" s="415"/>
      <c r="G308" s="52">
        <v>53064</v>
      </c>
      <c r="H308" s="52">
        <v>7454</v>
      </c>
      <c r="I308" s="52">
        <v>45610</v>
      </c>
      <c r="J308" s="208"/>
    </row>
    <row r="309" spans="1:10" x14ac:dyDescent="0.25">
      <c r="A309" s="54">
        <v>10</v>
      </c>
      <c r="B309" s="55" t="s">
        <v>134</v>
      </c>
      <c r="C309" s="188" t="s">
        <v>186</v>
      </c>
      <c r="D309" s="188">
        <v>53.9</v>
      </c>
      <c r="E309" s="414"/>
      <c r="F309" s="415"/>
      <c r="G309" s="52">
        <v>47197</v>
      </c>
      <c r="H309" s="52">
        <v>6630</v>
      </c>
      <c r="I309" s="52">
        <v>40567</v>
      </c>
      <c r="J309" s="208"/>
    </row>
    <row r="310" spans="1:10" x14ac:dyDescent="0.25">
      <c r="A310" s="54">
        <v>11</v>
      </c>
      <c r="B310" s="55" t="s">
        <v>103</v>
      </c>
      <c r="C310" s="188" t="s">
        <v>186</v>
      </c>
      <c r="D310" s="188">
        <v>51.8</v>
      </c>
      <c r="E310" s="414"/>
      <c r="F310" s="415"/>
      <c r="G310" s="52">
        <v>45359</v>
      </c>
      <c r="H310" s="52">
        <v>6371</v>
      </c>
      <c r="I310" s="52">
        <v>38988</v>
      </c>
      <c r="J310" s="208"/>
    </row>
    <row r="311" spans="1:10" x14ac:dyDescent="0.25">
      <c r="A311" s="54">
        <v>12</v>
      </c>
      <c r="B311" s="419" t="s">
        <v>160</v>
      </c>
      <c r="C311" s="420" t="s">
        <v>186</v>
      </c>
      <c r="D311" s="420"/>
      <c r="E311" s="421"/>
      <c r="F311" s="422"/>
      <c r="G311" s="423"/>
      <c r="H311" s="423"/>
      <c r="I311" s="423"/>
      <c r="J311" s="435" t="s">
        <v>534</v>
      </c>
    </row>
    <row r="312" spans="1:10" x14ac:dyDescent="0.25">
      <c r="A312" s="54">
        <v>13</v>
      </c>
      <c r="B312" s="55" t="s">
        <v>663</v>
      </c>
      <c r="C312" s="188"/>
      <c r="D312" s="188">
        <v>29.8</v>
      </c>
      <c r="E312" s="414"/>
      <c r="F312" s="415"/>
      <c r="G312" s="52">
        <v>250000</v>
      </c>
      <c r="H312" s="52">
        <v>0</v>
      </c>
      <c r="I312" s="52">
        <v>250000</v>
      </c>
      <c r="J312" s="208"/>
    </row>
    <row r="313" spans="1:10" x14ac:dyDescent="0.25">
      <c r="A313" s="129"/>
      <c r="B313" s="169" t="s">
        <v>498</v>
      </c>
      <c r="C313" s="217" t="s">
        <v>664</v>
      </c>
      <c r="D313" s="217">
        <f>SUM(D300:D312)</f>
        <v>566.99999999999989</v>
      </c>
      <c r="E313" s="416">
        <v>567</v>
      </c>
      <c r="F313" s="417">
        <v>12</v>
      </c>
      <c r="G313" s="418">
        <f>SUM(G300:G312)</f>
        <v>720398</v>
      </c>
      <c r="H313" s="418">
        <f>SUM(H300:H312)</f>
        <v>66075</v>
      </c>
      <c r="I313" s="418">
        <f>SUM(I300:I312)</f>
        <v>654323</v>
      </c>
      <c r="J313" s="130" t="s">
        <v>640</v>
      </c>
    </row>
    <row r="314" spans="1:10" x14ac:dyDescent="0.25">
      <c r="A314" s="54"/>
      <c r="B314" s="55"/>
      <c r="C314" s="188"/>
      <c r="D314" s="188"/>
      <c r="E314" s="414"/>
      <c r="F314" s="415"/>
      <c r="G314" s="52"/>
      <c r="H314" s="52"/>
      <c r="I314" s="52"/>
      <c r="J314" s="208"/>
    </row>
    <row r="315" spans="1:10" x14ac:dyDescent="0.25">
      <c r="A315" s="217">
        <v>35</v>
      </c>
      <c r="B315" s="169" t="s">
        <v>188</v>
      </c>
      <c r="C315" s="188">
        <v>1985</v>
      </c>
      <c r="D315" s="188">
        <v>626</v>
      </c>
      <c r="E315" s="414"/>
      <c r="F315" s="415"/>
      <c r="G315" s="52">
        <v>923913</v>
      </c>
      <c r="H315" s="52">
        <v>104537</v>
      </c>
      <c r="I315" s="52">
        <v>819376</v>
      </c>
      <c r="J315" s="208"/>
    </row>
    <row r="316" spans="1:10" x14ac:dyDescent="0.25">
      <c r="A316" s="54">
        <v>1</v>
      </c>
      <c r="B316" s="55" t="s">
        <v>145</v>
      </c>
      <c r="C316" s="188">
        <v>1985</v>
      </c>
      <c r="D316" s="188">
        <v>54.5</v>
      </c>
      <c r="E316" s="414"/>
      <c r="F316" s="415"/>
      <c r="G316" s="52">
        <v>80437</v>
      </c>
      <c r="H316" s="52">
        <v>9101</v>
      </c>
      <c r="I316" s="52">
        <v>71336</v>
      </c>
      <c r="J316" s="208"/>
    </row>
    <row r="317" spans="1:10" x14ac:dyDescent="0.25">
      <c r="A317" s="54">
        <v>2</v>
      </c>
      <c r="B317" s="55" t="s">
        <v>93</v>
      </c>
      <c r="C317" s="188">
        <v>1985</v>
      </c>
      <c r="D317" s="188">
        <v>35.5</v>
      </c>
      <c r="E317" s="414"/>
      <c r="F317" s="415"/>
      <c r="G317" s="52">
        <v>52394</v>
      </c>
      <c r="H317" s="52">
        <v>5929</v>
      </c>
      <c r="I317" s="52">
        <v>46465</v>
      </c>
      <c r="J317" s="208"/>
    </row>
    <row r="318" spans="1:10" x14ac:dyDescent="0.25">
      <c r="A318" s="54">
        <v>3</v>
      </c>
      <c r="B318" s="419" t="s">
        <v>91</v>
      </c>
      <c r="C318" s="420">
        <v>1985</v>
      </c>
      <c r="D318" s="420"/>
      <c r="E318" s="421"/>
      <c r="F318" s="422"/>
      <c r="G318" s="423"/>
      <c r="H318" s="423"/>
      <c r="I318" s="423"/>
      <c r="J318" s="424" t="s">
        <v>641</v>
      </c>
    </row>
    <row r="319" spans="1:10" x14ac:dyDescent="0.25">
      <c r="A319" s="54"/>
      <c r="B319" s="55" t="s">
        <v>665</v>
      </c>
      <c r="C319" s="188"/>
      <c r="D319" s="188">
        <v>113.5</v>
      </c>
      <c r="E319" s="414"/>
      <c r="F319" s="415"/>
      <c r="G319" s="52">
        <v>167515</v>
      </c>
      <c r="H319" s="52">
        <v>18954</v>
      </c>
      <c r="I319" s="52">
        <v>148561</v>
      </c>
      <c r="J319" s="208"/>
    </row>
    <row r="320" spans="1:10" x14ac:dyDescent="0.25">
      <c r="A320" s="129"/>
      <c r="B320" s="169" t="s">
        <v>498</v>
      </c>
      <c r="C320" s="217" t="s">
        <v>525</v>
      </c>
      <c r="D320" s="217">
        <f>SUM(D316:D319)</f>
        <v>203.5</v>
      </c>
      <c r="E320" s="416">
        <v>203.5</v>
      </c>
      <c r="F320" s="417">
        <v>2</v>
      </c>
      <c r="G320" s="418">
        <f>SUM(G316:G319)</f>
        <v>300346</v>
      </c>
      <c r="H320" s="418">
        <f>SUM(H316:H319)</f>
        <v>33984</v>
      </c>
      <c r="I320" s="418">
        <f>SUM(I316:I319)</f>
        <v>266362</v>
      </c>
      <c r="J320" s="130" t="s">
        <v>640</v>
      </c>
    </row>
    <row r="321" spans="1:12" x14ac:dyDescent="0.25">
      <c r="A321" s="54"/>
      <c r="B321" s="55"/>
      <c r="C321" s="188"/>
      <c r="D321" s="188"/>
      <c r="E321" s="414"/>
      <c r="F321" s="415"/>
      <c r="G321" s="52"/>
      <c r="H321" s="52"/>
      <c r="I321" s="52"/>
      <c r="J321" s="208"/>
    </row>
    <row r="322" spans="1:12" x14ac:dyDescent="0.25">
      <c r="A322" s="217">
        <v>36</v>
      </c>
      <c r="B322" s="169" t="s">
        <v>189</v>
      </c>
      <c r="C322" s="188">
        <v>1950</v>
      </c>
      <c r="D322" s="188">
        <v>379.8</v>
      </c>
      <c r="E322" s="414"/>
      <c r="F322" s="415"/>
      <c r="G322" s="52">
        <v>175220</v>
      </c>
      <c r="H322" s="52">
        <v>110814</v>
      </c>
      <c r="I322" s="52">
        <v>64405</v>
      </c>
      <c r="J322" s="208"/>
    </row>
    <row r="323" spans="1:12" x14ac:dyDescent="0.25">
      <c r="A323" s="54">
        <v>1</v>
      </c>
      <c r="B323" s="55" t="s">
        <v>190</v>
      </c>
      <c r="C323" s="188">
        <v>1950</v>
      </c>
      <c r="D323" s="188">
        <v>55.5</v>
      </c>
      <c r="E323" s="414"/>
      <c r="F323" s="415"/>
      <c r="G323" s="52">
        <v>25605</v>
      </c>
      <c r="H323" s="52">
        <v>15651</v>
      </c>
      <c r="I323" s="52">
        <v>9954</v>
      </c>
      <c r="J323" s="208"/>
    </row>
    <row r="324" spans="1:12" x14ac:dyDescent="0.25">
      <c r="A324" s="54">
        <v>2</v>
      </c>
      <c r="B324" s="55" t="s">
        <v>90</v>
      </c>
      <c r="C324" s="188">
        <v>1950</v>
      </c>
      <c r="D324" s="188">
        <v>39.5</v>
      </c>
      <c r="E324" s="414"/>
      <c r="F324" s="415"/>
      <c r="G324" s="52">
        <v>18223</v>
      </c>
      <c r="H324" s="52">
        <v>11139</v>
      </c>
      <c r="I324" s="52">
        <v>7084</v>
      </c>
      <c r="J324" s="208"/>
    </row>
    <row r="325" spans="1:12" x14ac:dyDescent="0.25">
      <c r="A325" s="129"/>
      <c r="B325" s="169" t="s">
        <v>498</v>
      </c>
      <c r="C325" s="217" t="s">
        <v>525</v>
      </c>
      <c r="D325" s="217">
        <f>SUM(D323:D324)</f>
        <v>95</v>
      </c>
      <c r="E325" s="416">
        <v>95</v>
      </c>
      <c r="F325" s="417">
        <v>2</v>
      </c>
      <c r="G325" s="418">
        <f>SUM(G323:G324)</f>
        <v>43828</v>
      </c>
      <c r="H325" s="418">
        <f>SUM(H323:H324)</f>
        <v>26790</v>
      </c>
      <c r="I325" s="418">
        <f>SUM(I323:I324)</f>
        <v>17038</v>
      </c>
      <c r="J325" s="130" t="s">
        <v>640</v>
      </c>
      <c r="K325" s="171"/>
      <c r="L325" s="171"/>
    </row>
    <row r="326" spans="1:12" x14ac:dyDescent="0.25">
      <c r="A326" s="129"/>
      <c r="B326" s="169"/>
      <c r="C326" s="217"/>
      <c r="D326" s="217"/>
      <c r="E326" s="416"/>
      <c r="F326" s="417"/>
      <c r="G326" s="51"/>
      <c r="H326" s="51"/>
      <c r="I326" s="51"/>
      <c r="J326" s="130"/>
      <c r="K326" s="171"/>
      <c r="L326" s="171"/>
    </row>
    <row r="327" spans="1:12" x14ac:dyDescent="0.25">
      <c r="A327" s="217">
        <v>37</v>
      </c>
      <c r="B327" s="169" t="s">
        <v>191</v>
      </c>
      <c r="C327" s="188">
        <v>1950</v>
      </c>
      <c r="D327" s="188">
        <v>371.5</v>
      </c>
      <c r="E327" s="414"/>
      <c r="F327" s="415"/>
      <c r="G327" s="52">
        <v>114933</v>
      </c>
      <c r="H327" s="52">
        <v>63356</v>
      </c>
      <c r="I327" s="52">
        <v>51577</v>
      </c>
      <c r="J327" s="208"/>
      <c r="K327" s="171"/>
      <c r="L327" s="171"/>
    </row>
    <row r="328" spans="1:12" x14ac:dyDescent="0.25">
      <c r="A328" s="54"/>
      <c r="B328" s="55" t="s">
        <v>117</v>
      </c>
      <c r="C328" s="188">
        <v>1950</v>
      </c>
      <c r="D328" s="188">
        <v>53.6</v>
      </c>
      <c r="E328" s="414"/>
      <c r="F328" s="415"/>
      <c r="G328" s="52">
        <v>16583</v>
      </c>
      <c r="H328" s="52">
        <v>9166</v>
      </c>
      <c r="I328" s="52">
        <v>7417</v>
      </c>
      <c r="J328" s="208"/>
    </row>
    <row r="329" spans="1:12" x14ac:dyDescent="0.25">
      <c r="A329" s="129"/>
      <c r="B329" s="169" t="s">
        <v>498</v>
      </c>
      <c r="C329" s="217" t="s">
        <v>97</v>
      </c>
      <c r="D329" s="217">
        <v>53.6</v>
      </c>
      <c r="E329" s="416">
        <v>53.6</v>
      </c>
      <c r="F329" s="417">
        <v>1</v>
      </c>
      <c r="G329" s="418">
        <v>16583</v>
      </c>
      <c r="H329" s="418">
        <v>9166</v>
      </c>
      <c r="I329" s="418">
        <v>7417</v>
      </c>
      <c r="J329" s="130" t="s">
        <v>640</v>
      </c>
    </row>
    <row r="330" spans="1:12" x14ac:dyDescent="0.25">
      <c r="A330" s="54"/>
      <c r="B330" s="55"/>
      <c r="C330" s="188"/>
      <c r="D330" s="188"/>
      <c r="E330" s="414"/>
      <c r="F330" s="415"/>
      <c r="G330" s="52"/>
      <c r="H330" s="52"/>
      <c r="I330" s="52"/>
      <c r="J330" s="208"/>
    </row>
    <row r="331" spans="1:12" x14ac:dyDescent="0.25">
      <c r="A331" s="217">
        <v>38</v>
      </c>
      <c r="B331" s="169" t="s">
        <v>192</v>
      </c>
      <c r="C331" s="188">
        <v>1958</v>
      </c>
      <c r="D331" s="188">
        <v>367.8</v>
      </c>
      <c r="E331" s="414"/>
      <c r="F331" s="415"/>
      <c r="G331" s="52">
        <v>284107</v>
      </c>
      <c r="H331" s="52">
        <v>170559</v>
      </c>
      <c r="I331" s="52">
        <v>113548</v>
      </c>
      <c r="J331" s="208"/>
    </row>
    <row r="332" spans="1:12" x14ac:dyDescent="0.25">
      <c r="A332" s="54">
        <v>1</v>
      </c>
      <c r="B332" s="55" t="s">
        <v>114</v>
      </c>
      <c r="C332" s="188">
        <v>1958</v>
      </c>
      <c r="D332" s="188">
        <v>49.1</v>
      </c>
      <c r="E332" s="414"/>
      <c r="F332" s="415"/>
      <c r="G332" s="52">
        <v>37927</v>
      </c>
      <c r="H332" s="52">
        <v>22782</v>
      </c>
      <c r="I332" s="52">
        <v>15145</v>
      </c>
      <c r="J332" s="208"/>
    </row>
    <row r="333" spans="1:12" x14ac:dyDescent="0.25">
      <c r="A333" s="54">
        <v>2</v>
      </c>
      <c r="B333" s="55" t="s">
        <v>112</v>
      </c>
      <c r="C333" s="188">
        <v>1958</v>
      </c>
      <c r="D333" s="188">
        <v>49.3</v>
      </c>
      <c r="E333" s="414"/>
      <c r="F333" s="415"/>
      <c r="G333" s="52">
        <v>38082</v>
      </c>
      <c r="H333" s="52">
        <v>22875</v>
      </c>
      <c r="I333" s="52">
        <v>15207</v>
      </c>
      <c r="J333" s="208"/>
    </row>
    <row r="334" spans="1:12" x14ac:dyDescent="0.25">
      <c r="A334" s="54">
        <v>3</v>
      </c>
      <c r="B334" s="55" t="s">
        <v>109</v>
      </c>
      <c r="C334" s="188">
        <v>1958</v>
      </c>
      <c r="D334" s="188">
        <v>49.2</v>
      </c>
      <c r="E334" s="414"/>
      <c r="F334" s="415"/>
      <c r="G334" s="52">
        <v>38005</v>
      </c>
      <c r="H334" s="52">
        <v>22829</v>
      </c>
      <c r="I334" s="52">
        <v>15176</v>
      </c>
      <c r="J334" s="208"/>
    </row>
    <row r="335" spans="1:12" x14ac:dyDescent="0.25">
      <c r="A335" s="54">
        <v>4</v>
      </c>
      <c r="B335" s="55" t="s">
        <v>87</v>
      </c>
      <c r="C335" s="188">
        <v>1958</v>
      </c>
      <c r="D335" s="188">
        <v>43.4</v>
      </c>
      <c r="E335" s="414"/>
      <c r="F335" s="415"/>
      <c r="G335" s="52">
        <v>33524</v>
      </c>
      <c r="H335" s="52">
        <v>20138</v>
      </c>
      <c r="I335" s="52">
        <v>13386</v>
      </c>
      <c r="J335" s="208"/>
    </row>
    <row r="336" spans="1:12" x14ac:dyDescent="0.25">
      <c r="A336" s="54">
        <v>5</v>
      </c>
      <c r="B336" s="419" t="s">
        <v>90</v>
      </c>
      <c r="C336" s="420">
        <v>1958</v>
      </c>
      <c r="D336" s="420"/>
      <c r="E336" s="421"/>
      <c r="F336" s="422"/>
      <c r="G336" s="423"/>
      <c r="H336" s="423"/>
      <c r="I336" s="423"/>
      <c r="J336" s="424" t="s">
        <v>650</v>
      </c>
    </row>
    <row r="337" spans="1:10" x14ac:dyDescent="0.25">
      <c r="A337" s="129"/>
      <c r="B337" s="169" t="s">
        <v>498</v>
      </c>
      <c r="C337" s="217" t="s">
        <v>551</v>
      </c>
      <c r="D337" s="217">
        <f>SUM(D332:D336)</f>
        <v>191.00000000000003</v>
      </c>
      <c r="E337" s="416">
        <v>191</v>
      </c>
      <c r="F337" s="417">
        <v>4</v>
      </c>
      <c r="G337" s="418">
        <f>SUM(G332:G336)</f>
        <v>147538</v>
      </c>
      <c r="H337" s="418">
        <f>SUM(H332:H336)</f>
        <v>88624</v>
      </c>
      <c r="I337" s="418">
        <f>SUM(I332:I336)</f>
        <v>58914</v>
      </c>
      <c r="J337" s="130" t="s">
        <v>640</v>
      </c>
    </row>
    <row r="338" spans="1:10" x14ac:dyDescent="0.25">
      <c r="A338" s="129"/>
      <c r="B338" s="169"/>
      <c r="C338" s="217"/>
      <c r="D338" s="217"/>
      <c r="E338" s="416"/>
      <c r="F338" s="417"/>
      <c r="G338" s="51"/>
      <c r="H338" s="51"/>
      <c r="I338" s="51"/>
      <c r="J338" s="130"/>
    </row>
    <row r="339" spans="1:10" x14ac:dyDescent="0.25">
      <c r="A339" s="129"/>
      <c r="B339" s="169"/>
      <c r="C339" s="217"/>
      <c r="D339" s="217"/>
      <c r="E339" s="416"/>
      <c r="F339" s="417"/>
      <c r="G339" s="51"/>
      <c r="H339" s="51"/>
      <c r="I339" s="51"/>
      <c r="J339" s="130"/>
    </row>
    <row r="340" spans="1:10" x14ac:dyDescent="0.25">
      <c r="A340" s="217">
        <v>39</v>
      </c>
      <c r="B340" s="169" t="s">
        <v>193</v>
      </c>
      <c r="C340" s="188">
        <v>1964</v>
      </c>
      <c r="D340" s="188">
        <v>373.8</v>
      </c>
      <c r="E340" s="414"/>
      <c r="F340" s="415"/>
      <c r="G340" s="52">
        <v>55775</v>
      </c>
      <c r="H340" s="52">
        <v>33884</v>
      </c>
      <c r="I340" s="52">
        <v>21891</v>
      </c>
      <c r="J340" s="208"/>
    </row>
    <row r="341" spans="1:10" x14ac:dyDescent="0.25">
      <c r="A341" s="54">
        <v>1</v>
      </c>
      <c r="B341" s="55" t="s">
        <v>666</v>
      </c>
      <c r="C341" s="188">
        <v>1964</v>
      </c>
      <c r="D341" s="188">
        <v>49.6</v>
      </c>
      <c r="E341" s="414"/>
      <c r="F341" s="415"/>
      <c r="G341" s="52">
        <v>7401</v>
      </c>
      <c r="H341" s="52">
        <v>4514</v>
      </c>
      <c r="I341" s="52">
        <v>2887</v>
      </c>
      <c r="J341" s="208"/>
    </row>
    <row r="342" spans="1:10" x14ac:dyDescent="0.25">
      <c r="A342" s="54"/>
      <c r="B342" s="55"/>
      <c r="C342" s="188"/>
      <c r="D342" s="188"/>
      <c r="E342" s="414"/>
      <c r="F342" s="415"/>
      <c r="G342" s="52"/>
      <c r="H342" s="52"/>
      <c r="I342" s="52"/>
      <c r="J342" s="208"/>
    </row>
    <row r="343" spans="1:10" x14ac:dyDescent="0.25">
      <c r="A343" s="129"/>
      <c r="B343" s="169" t="s">
        <v>498</v>
      </c>
      <c r="C343" s="217" t="s">
        <v>97</v>
      </c>
      <c r="D343" s="217">
        <v>49.6</v>
      </c>
      <c r="E343" s="416">
        <v>49.6</v>
      </c>
      <c r="F343" s="417">
        <v>1</v>
      </c>
      <c r="G343" s="418">
        <v>7401</v>
      </c>
      <c r="H343" s="418">
        <v>4514</v>
      </c>
      <c r="I343" s="418">
        <v>2887</v>
      </c>
      <c r="J343" s="130" t="s">
        <v>640</v>
      </c>
    </row>
    <row r="344" spans="1:10" x14ac:dyDescent="0.25">
      <c r="A344" s="129"/>
      <c r="B344" s="169"/>
      <c r="C344" s="217"/>
      <c r="D344" s="217"/>
      <c r="E344" s="416"/>
      <c r="F344" s="417"/>
      <c r="G344" s="51"/>
      <c r="H344" s="51"/>
      <c r="I344" s="51"/>
      <c r="J344" s="130"/>
    </row>
    <row r="345" spans="1:10" x14ac:dyDescent="0.25">
      <c r="A345" s="217">
        <v>40</v>
      </c>
      <c r="B345" s="169" t="s">
        <v>194</v>
      </c>
      <c r="C345" s="188">
        <v>1958</v>
      </c>
      <c r="D345" s="188">
        <v>366.8</v>
      </c>
      <c r="E345" s="414"/>
      <c r="F345" s="415"/>
      <c r="G345" s="52">
        <v>102662</v>
      </c>
      <c r="H345" s="52">
        <v>66735</v>
      </c>
      <c r="I345" s="52">
        <v>35927</v>
      </c>
      <c r="J345" s="208"/>
    </row>
    <row r="346" spans="1:10" x14ac:dyDescent="0.25">
      <c r="A346" s="54">
        <v>1</v>
      </c>
      <c r="B346" s="55" t="s">
        <v>667</v>
      </c>
      <c r="C346" s="188">
        <v>1958</v>
      </c>
      <c r="D346" s="188">
        <v>38.4</v>
      </c>
      <c r="E346" s="414"/>
      <c r="F346" s="415"/>
      <c r="G346" s="52">
        <v>10748</v>
      </c>
      <c r="H346" s="52">
        <v>6989</v>
      </c>
      <c r="I346" s="52">
        <v>3759</v>
      </c>
      <c r="J346" s="208"/>
    </row>
    <row r="347" spans="1:10" x14ac:dyDescent="0.25">
      <c r="A347" s="54">
        <v>2</v>
      </c>
      <c r="B347" s="55" t="s">
        <v>195</v>
      </c>
      <c r="C347" s="188">
        <v>1958</v>
      </c>
      <c r="D347" s="188">
        <v>38.200000000000003</v>
      </c>
      <c r="E347" s="414"/>
      <c r="F347" s="415"/>
      <c r="G347" s="52">
        <v>10692</v>
      </c>
      <c r="H347" s="52">
        <v>6952</v>
      </c>
      <c r="I347" s="52">
        <v>3740</v>
      </c>
      <c r="J347" s="208"/>
    </row>
    <row r="348" spans="1:10" x14ac:dyDescent="0.25">
      <c r="A348" s="54">
        <v>3</v>
      </c>
      <c r="B348" s="55" t="s">
        <v>90</v>
      </c>
      <c r="C348" s="188">
        <v>1958</v>
      </c>
      <c r="D348" s="188">
        <v>39</v>
      </c>
      <c r="E348" s="414"/>
      <c r="F348" s="415"/>
      <c r="G348" s="52">
        <v>10916</v>
      </c>
      <c r="H348" s="52">
        <v>7098</v>
      </c>
      <c r="I348" s="52">
        <v>3818</v>
      </c>
      <c r="J348" s="208"/>
    </row>
    <row r="349" spans="1:10" x14ac:dyDescent="0.25">
      <c r="A349" s="437"/>
      <c r="B349" s="169" t="s">
        <v>498</v>
      </c>
      <c r="C349" s="217" t="s">
        <v>523</v>
      </c>
      <c r="D349" s="217">
        <f>SUM(D346:D348)</f>
        <v>115.6</v>
      </c>
      <c r="E349" s="416">
        <v>115.6</v>
      </c>
      <c r="F349" s="417">
        <v>3</v>
      </c>
      <c r="G349" s="418">
        <f>SUM(G346:G348)</f>
        <v>32356</v>
      </c>
      <c r="H349" s="418">
        <v>21039</v>
      </c>
      <c r="I349" s="418">
        <v>11317</v>
      </c>
      <c r="J349" s="130" t="s">
        <v>640</v>
      </c>
    </row>
    <row r="350" spans="1:10" x14ac:dyDescent="0.25">
      <c r="A350" s="437"/>
      <c r="B350" s="169"/>
      <c r="C350" s="217"/>
      <c r="D350" s="217"/>
      <c r="E350" s="416"/>
      <c r="F350" s="417"/>
      <c r="G350" s="51"/>
      <c r="H350" s="51"/>
      <c r="I350" s="51"/>
      <c r="J350" s="130"/>
    </row>
    <row r="351" spans="1:10" x14ac:dyDescent="0.25">
      <c r="A351" s="217">
        <v>41</v>
      </c>
      <c r="B351" s="169" t="s">
        <v>196</v>
      </c>
      <c r="C351" s="188">
        <v>1965</v>
      </c>
      <c r="D351" s="188">
        <v>220.9</v>
      </c>
      <c r="E351" s="414"/>
      <c r="F351" s="415"/>
      <c r="G351" s="52">
        <v>211477</v>
      </c>
      <c r="H351" s="52">
        <v>202348</v>
      </c>
      <c r="I351" s="52">
        <v>9129</v>
      </c>
      <c r="J351" s="208"/>
    </row>
    <row r="352" spans="1:10" x14ac:dyDescent="0.25">
      <c r="A352" s="54">
        <v>1</v>
      </c>
      <c r="B352" s="55" t="s">
        <v>89</v>
      </c>
      <c r="C352" s="188">
        <v>1965</v>
      </c>
      <c r="D352" s="188">
        <v>52.2</v>
      </c>
      <c r="E352" s="414"/>
      <c r="F352" s="415"/>
      <c r="G352" s="52">
        <v>49973</v>
      </c>
      <c r="H352" s="52">
        <v>47815</v>
      </c>
      <c r="I352" s="52">
        <v>2158</v>
      </c>
      <c r="J352" s="208"/>
    </row>
    <row r="353" spans="1:10" x14ac:dyDescent="0.25">
      <c r="A353" s="129"/>
      <c r="B353" s="169" t="s">
        <v>498</v>
      </c>
      <c r="C353" s="217" t="s">
        <v>97</v>
      </c>
      <c r="D353" s="217">
        <f>SUM(D352:D352)</f>
        <v>52.2</v>
      </c>
      <c r="E353" s="416">
        <v>52.2</v>
      </c>
      <c r="F353" s="417">
        <v>1</v>
      </c>
      <c r="G353" s="418">
        <f>SUM(G352:G352)</f>
        <v>49973</v>
      </c>
      <c r="H353" s="418">
        <v>47815</v>
      </c>
      <c r="I353" s="418">
        <v>2158</v>
      </c>
      <c r="J353" s="130" t="s">
        <v>640</v>
      </c>
    </row>
    <row r="354" spans="1:10" x14ac:dyDescent="0.25">
      <c r="A354" s="54"/>
      <c r="B354" s="55"/>
      <c r="C354" s="188"/>
      <c r="D354" s="188"/>
      <c r="E354" s="414"/>
      <c r="F354" s="415"/>
      <c r="G354" s="52"/>
      <c r="H354" s="52"/>
      <c r="I354" s="52"/>
      <c r="J354" s="208"/>
    </row>
    <row r="355" spans="1:10" x14ac:dyDescent="0.25">
      <c r="A355" s="217">
        <v>42</v>
      </c>
      <c r="B355" s="169" t="s">
        <v>197</v>
      </c>
      <c r="C355" s="188">
        <v>1940</v>
      </c>
      <c r="D355" s="188">
        <v>430.5</v>
      </c>
      <c r="E355" s="414"/>
      <c r="F355" s="415"/>
      <c r="G355" s="52">
        <v>426613</v>
      </c>
      <c r="H355" s="52">
        <v>426613</v>
      </c>
      <c r="I355" s="52">
        <v>0</v>
      </c>
      <c r="J355" s="208"/>
    </row>
    <row r="356" spans="1:10" x14ac:dyDescent="0.25">
      <c r="A356" s="54">
        <v>1</v>
      </c>
      <c r="B356" s="55" t="s">
        <v>89</v>
      </c>
      <c r="C356" s="188">
        <v>1940</v>
      </c>
      <c r="D356" s="188">
        <v>54.1</v>
      </c>
      <c r="E356" s="414"/>
      <c r="F356" s="415"/>
      <c r="G356" s="52">
        <v>53612</v>
      </c>
      <c r="H356" s="52">
        <v>53612</v>
      </c>
      <c r="I356" s="52">
        <v>0</v>
      </c>
      <c r="J356" s="208"/>
    </row>
    <row r="357" spans="1:10" x14ac:dyDescent="0.25">
      <c r="A357" s="54">
        <v>2</v>
      </c>
      <c r="B357" s="55" t="s">
        <v>145</v>
      </c>
      <c r="C357" s="188">
        <v>1940</v>
      </c>
      <c r="D357" s="188">
        <v>53.7</v>
      </c>
      <c r="E357" s="414"/>
      <c r="F357" s="415"/>
      <c r="G357" s="52">
        <v>53215</v>
      </c>
      <c r="H357" s="52">
        <v>53215</v>
      </c>
      <c r="I357" s="52">
        <v>0</v>
      </c>
      <c r="J357" s="208"/>
    </row>
    <row r="358" spans="1:10" x14ac:dyDescent="0.25">
      <c r="A358" s="54">
        <v>3</v>
      </c>
      <c r="B358" s="55" t="s">
        <v>87</v>
      </c>
      <c r="C358" s="188">
        <v>1940</v>
      </c>
      <c r="D358" s="188">
        <v>54.3</v>
      </c>
      <c r="E358" s="414"/>
      <c r="F358" s="415"/>
      <c r="G358" s="52">
        <v>53809</v>
      </c>
      <c r="H358" s="52">
        <v>53809</v>
      </c>
      <c r="I358" s="52">
        <v>0</v>
      </c>
      <c r="J358" s="208"/>
    </row>
    <row r="359" spans="1:10" x14ac:dyDescent="0.25">
      <c r="A359" s="54">
        <v>4</v>
      </c>
      <c r="B359" s="55" t="s">
        <v>90</v>
      </c>
      <c r="C359" s="188">
        <v>1940</v>
      </c>
      <c r="D359" s="188">
        <v>54.1</v>
      </c>
      <c r="E359" s="414"/>
      <c r="F359" s="415"/>
      <c r="G359" s="52">
        <v>53612</v>
      </c>
      <c r="H359" s="52">
        <v>53612</v>
      </c>
      <c r="I359" s="52">
        <v>0</v>
      </c>
      <c r="J359" s="208"/>
    </row>
    <row r="360" spans="1:10" x14ac:dyDescent="0.25">
      <c r="A360" s="129"/>
      <c r="B360" s="169" t="s">
        <v>498</v>
      </c>
      <c r="C360" s="217" t="s">
        <v>551</v>
      </c>
      <c r="D360" s="217">
        <f>SUM(D356:D359)</f>
        <v>216.20000000000002</v>
      </c>
      <c r="E360" s="416">
        <v>216.2</v>
      </c>
      <c r="F360" s="417">
        <v>4</v>
      </c>
      <c r="G360" s="418">
        <f>SUM(G356:G359)</f>
        <v>214248</v>
      </c>
      <c r="H360" s="418">
        <f>SUM(H356:H359)</f>
        <v>214248</v>
      </c>
      <c r="I360" s="418">
        <v>0</v>
      </c>
      <c r="J360" s="130" t="s">
        <v>640</v>
      </c>
    </row>
    <row r="361" spans="1:10" x14ac:dyDescent="0.25">
      <c r="A361" s="54"/>
      <c r="B361" s="55"/>
      <c r="C361" s="188"/>
      <c r="D361" s="188"/>
      <c r="E361" s="414"/>
      <c r="F361" s="415"/>
      <c r="G361" s="52"/>
      <c r="H361" s="52"/>
      <c r="I361" s="52"/>
      <c r="J361" s="208"/>
    </row>
    <row r="362" spans="1:10" x14ac:dyDescent="0.25">
      <c r="A362" s="217">
        <v>43</v>
      </c>
      <c r="B362" s="169" t="s">
        <v>198</v>
      </c>
      <c r="C362" s="188">
        <v>1940</v>
      </c>
      <c r="D362" s="188">
        <v>418.5</v>
      </c>
      <c r="E362" s="414"/>
      <c r="F362" s="415"/>
      <c r="G362" s="52">
        <v>207252</v>
      </c>
      <c r="H362" s="52">
        <v>207252</v>
      </c>
      <c r="I362" s="52">
        <v>0</v>
      </c>
      <c r="J362" s="208"/>
    </row>
    <row r="363" spans="1:10" x14ac:dyDescent="0.25">
      <c r="A363" s="54">
        <v>1</v>
      </c>
      <c r="B363" s="55" t="s">
        <v>668</v>
      </c>
      <c r="C363" s="188">
        <v>1940</v>
      </c>
      <c r="D363" s="188">
        <v>52.8</v>
      </c>
      <c r="E363" s="414"/>
      <c r="F363" s="415"/>
      <c r="G363" s="52">
        <v>26148</v>
      </c>
      <c r="H363" s="52">
        <v>26148</v>
      </c>
      <c r="I363" s="52">
        <v>0</v>
      </c>
      <c r="J363" s="208"/>
    </row>
    <row r="364" spans="1:10" x14ac:dyDescent="0.25">
      <c r="A364" s="54">
        <v>2</v>
      </c>
      <c r="B364" s="55" t="s">
        <v>145</v>
      </c>
      <c r="C364" s="188">
        <v>1940</v>
      </c>
      <c r="D364" s="188">
        <v>52.6</v>
      </c>
      <c r="E364" s="414"/>
      <c r="F364" s="415"/>
      <c r="G364" s="52">
        <v>26049</v>
      </c>
      <c r="H364" s="52">
        <v>26049</v>
      </c>
      <c r="I364" s="52">
        <v>0</v>
      </c>
      <c r="J364" s="208"/>
    </row>
    <row r="365" spans="1:10" x14ac:dyDescent="0.25">
      <c r="A365" s="129"/>
      <c r="B365" s="169" t="s">
        <v>498</v>
      </c>
      <c r="C365" s="217" t="s">
        <v>525</v>
      </c>
      <c r="D365" s="217">
        <f>SUM(D363:D364)</f>
        <v>105.4</v>
      </c>
      <c r="E365" s="416">
        <v>105.4</v>
      </c>
      <c r="F365" s="417">
        <v>2</v>
      </c>
      <c r="G365" s="418">
        <f>SUM(G363:G364)</f>
        <v>52197</v>
      </c>
      <c r="H365" s="418">
        <f>SUM(H363:H364)</f>
        <v>52197</v>
      </c>
      <c r="I365" s="418">
        <v>0</v>
      </c>
      <c r="J365" s="130" t="s">
        <v>640</v>
      </c>
    </row>
    <row r="366" spans="1:10" x14ac:dyDescent="0.25">
      <c r="A366" s="54"/>
      <c r="B366" s="55"/>
      <c r="C366" s="188"/>
      <c r="D366" s="188"/>
      <c r="E366" s="414"/>
      <c r="F366" s="415"/>
      <c r="G366" s="52"/>
      <c r="H366" s="52"/>
      <c r="I366" s="52"/>
      <c r="J366" s="208"/>
    </row>
    <row r="367" spans="1:10" x14ac:dyDescent="0.25">
      <c r="A367" s="129"/>
      <c r="B367" s="169"/>
      <c r="C367" s="217"/>
      <c r="D367" s="217"/>
      <c r="E367" s="416"/>
      <c r="F367" s="417"/>
      <c r="G367" s="51"/>
      <c r="H367" s="51"/>
      <c r="I367" s="51"/>
      <c r="J367" s="130"/>
    </row>
    <row r="368" spans="1:10" x14ac:dyDescent="0.25">
      <c r="A368" s="217">
        <v>44</v>
      </c>
      <c r="B368" s="169" t="s">
        <v>199</v>
      </c>
      <c r="C368" s="188">
        <v>1980</v>
      </c>
      <c r="D368" s="188">
        <v>227.7</v>
      </c>
      <c r="E368" s="414"/>
      <c r="F368" s="415"/>
      <c r="G368" s="52" t="s">
        <v>200</v>
      </c>
      <c r="H368" s="52"/>
      <c r="I368" s="52"/>
      <c r="J368" s="208"/>
    </row>
    <row r="369" spans="1:10" x14ac:dyDescent="0.25">
      <c r="A369" s="54">
        <v>1</v>
      </c>
      <c r="B369" s="55" t="s">
        <v>114</v>
      </c>
      <c r="C369" s="188">
        <v>1980</v>
      </c>
      <c r="D369" s="188">
        <v>59.1</v>
      </c>
      <c r="E369" s="414"/>
      <c r="F369" s="415"/>
      <c r="G369" s="52" t="s">
        <v>200</v>
      </c>
      <c r="H369" s="52"/>
      <c r="I369" s="52"/>
      <c r="J369" s="208"/>
    </row>
    <row r="370" spans="1:10" x14ac:dyDescent="0.25">
      <c r="A370" s="54">
        <v>2</v>
      </c>
      <c r="B370" s="55" t="s">
        <v>96</v>
      </c>
      <c r="C370" s="188">
        <v>1980</v>
      </c>
      <c r="D370" s="188">
        <v>52.7</v>
      </c>
      <c r="E370" s="414"/>
      <c r="F370" s="415"/>
      <c r="G370" s="52" t="s">
        <v>200</v>
      </c>
      <c r="H370" s="52"/>
      <c r="I370" s="52"/>
      <c r="J370" s="208"/>
    </row>
    <row r="371" spans="1:10" x14ac:dyDescent="0.25">
      <c r="A371" s="129"/>
      <c r="B371" s="169" t="s">
        <v>498</v>
      </c>
      <c r="C371" s="217" t="s">
        <v>525</v>
      </c>
      <c r="D371" s="217">
        <f>SUM(D369:D370)</f>
        <v>111.80000000000001</v>
      </c>
      <c r="E371" s="416">
        <v>111.8</v>
      </c>
      <c r="F371" s="417">
        <v>2</v>
      </c>
      <c r="G371" s="418">
        <v>0</v>
      </c>
      <c r="H371" s="418">
        <v>0</v>
      </c>
      <c r="I371" s="418">
        <v>0</v>
      </c>
      <c r="J371" s="130" t="s">
        <v>640</v>
      </c>
    </row>
    <row r="372" spans="1:10" x14ac:dyDescent="0.25">
      <c r="A372" s="129"/>
      <c r="B372" s="169"/>
      <c r="C372" s="217"/>
      <c r="D372" s="217"/>
      <c r="E372" s="416"/>
      <c r="F372" s="417"/>
      <c r="G372" s="51"/>
      <c r="H372" s="51"/>
      <c r="I372" s="51"/>
      <c r="J372" s="130"/>
    </row>
    <row r="373" spans="1:10" x14ac:dyDescent="0.25">
      <c r="A373" s="217">
        <v>45</v>
      </c>
      <c r="B373" s="169" t="s">
        <v>201</v>
      </c>
      <c r="C373" s="188">
        <v>1940</v>
      </c>
      <c r="D373" s="188">
        <v>420.6</v>
      </c>
      <c r="E373" s="414"/>
      <c r="F373" s="415"/>
      <c r="G373" s="52">
        <v>205960</v>
      </c>
      <c r="H373" s="52">
        <v>205960</v>
      </c>
      <c r="I373" s="52">
        <v>0</v>
      </c>
      <c r="J373" s="208"/>
    </row>
    <row r="374" spans="1:10" x14ac:dyDescent="0.25">
      <c r="A374" s="54">
        <v>1</v>
      </c>
      <c r="B374" s="55" t="s">
        <v>187</v>
      </c>
      <c r="C374" s="188">
        <v>1940</v>
      </c>
      <c r="D374" s="188">
        <v>52.6</v>
      </c>
      <c r="E374" s="414"/>
      <c r="F374" s="415"/>
      <c r="G374" s="52">
        <v>25758</v>
      </c>
      <c r="H374" s="52">
        <v>25758</v>
      </c>
      <c r="I374" s="52">
        <v>0</v>
      </c>
      <c r="J374" s="208"/>
    </row>
    <row r="375" spans="1:10" x14ac:dyDescent="0.25">
      <c r="A375" s="129"/>
      <c r="B375" s="169" t="s">
        <v>498</v>
      </c>
      <c r="C375" s="217" t="s">
        <v>97</v>
      </c>
      <c r="D375" s="217">
        <v>52.6</v>
      </c>
      <c r="E375" s="416">
        <v>52.6</v>
      </c>
      <c r="F375" s="417">
        <v>1</v>
      </c>
      <c r="G375" s="418">
        <f>SUM(G374:G374)</f>
        <v>25758</v>
      </c>
      <c r="H375" s="418">
        <f>SUM(H374:H374)</f>
        <v>25758</v>
      </c>
      <c r="I375" s="418">
        <v>0</v>
      </c>
      <c r="J375" s="130" t="s">
        <v>640</v>
      </c>
    </row>
    <row r="376" spans="1:10" x14ac:dyDescent="0.25">
      <c r="A376" s="54"/>
      <c r="B376" s="55"/>
      <c r="C376" s="188"/>
      <c r="D376" s="188"/>
      <c r="E376" s="414"/>
      <c r="F376" s="415"/>
      <c r="G376" s="52"/>
      <c r="H376" s="52"/>
      <c r="I376" s="52"/>
      <c r="J376" s="208"/>
    </row>
    <row r="377" spans="1:10" x14ac:dyDescent="0.25">
      <c r="A377" s="217">
        <v>46</v>
      </c>
      <c r="B377" s="169" t="s">
        <v>669</v>
      </c>
      <c r="C377" s="188">
        <v>1991</v>
      </c>
      <c r="D377" s="188">
        <v>331.2</v>
      </c>
      <c r="E377" s="414"/>
      <c r="F377" s="415"/>
      <c r="G377" s="52">
        <v>421242</v>
      </c>
      <c r="H377" s="52">
        <v>421242</v>
      </c>
      <c r="I377" s="52">
        <v>0</v>
      </c>
      <c r="J377" s="208"/>
    </row>
    <row r="378" spans="1:10" x14ac:dyDescent="0.25">
      <c r="A378" s="54">
        <v>1</v>
      </c>
      <c r="B378" s="55" t="s">
        <v>670</v>
      </c>
      <c r="C378" s="188">
        <v>1991</v>
      </c>
      <c r="D378" s="188">
        <v>45</v>
      </c>
      <c r="E378" s="414"/>
      <c r="F378" s="415"/>
      <c r="G378" s="52">
        <v>57234</v>
      </c>
      <c r="H378" s="52">
        <v>57234</v>
      </c>
      <c r="I378" s="52">
        <v>0</v>
      </c>
      <c r="J378" s="208"/>
    </row>
    <row r="379" spans="1:10" x14ac:dyDescent="0.25">
      <c r="A379" s="54">
        <v>2</v>
      </c>
      <c r="B379" s="55" t="s">
        <v>89</v>
      </c>
      <c r="C379" s="188">
        <v>1991</v>
      </c>
      <c r="D379" s="188">
        <v>45</v>
      </c>
      <c r="E379" s="414"/>
      <c r="F379" s="415"/>
      <c r="G379" s="52">
        <v>57234</v>
      </c>
      <c r="H379" s="52">
        <v>57234</v>
      </c>
      <c r="I379" s="52">
        <v>0</v>
      </c>
      <c r="J379" s="208"/>
    </row>
    <row r="380" spans="1:10" x14ac:dyDescent="0.25">
      <c r="A380" s="54">
        <v>3</v>
      </c>
      <c r="B380" s="55" t="s">
        <v>109</v>
      </c>
      <c r="C380" s="188">
        <v>1991</v>
      </c>
      <c r="D380" s="188">
        <v>45</v>
      </c>
      <c r="E380" s="414"/>
      <c r="F380" s="415"/>
      <c r="G380" s="52">
        <v>57234</v>
      </c>
      <c r="H380" s="52">
        <v>57234</v>
      </c>
      <c r="I380" s="52">
        <v>0</v>
      </c>
      <c r="J380" s="208"/>
    </row>
    <row r="381" spans="1:10" x14ac:dyDescent="0.25">
      <c r="A381" s="54">
        <v>4</v>
      </c>
      <c r="B381" s="55" t="s">
        <v>87</v>
      </c>
      <c r="C381" s="188">
        <v>1991</v>
      </c>
      <c r="D381" s="188">
        <v>36.1</v>
      </c>
      <c r="E381" s="414"/>
      <c r="F381" s="415"/>
      <c r="G381" s="52">
        <v>45914</v>
      </c>
      <c r="H381" s="52">
        <v>45914</v>
      </c>
      <c r="I381" s="52">
        <v>0</v>
      </c>
      <c r="J381" s="208"/>
    </row>
    <row r="382" spans="1:10" x14ac:dyDescent="0.25">
      <c r="A382" s="54">
        <v>5</v>
      </c>
      <c r="B382" s="55" t="s">
        <v>90</v>
      </c>
      <c r="C382" s="188">
        <v>1991</v>
      </c>
      <c r="D382" s="188">
        <v>45</v>
      </c>
      <c r="E382" s="414"/>
      <c r="F382" s="415"/>
      <c r="G382" s="52">
        <v>57234</v>
      </c>
      <c r="H382" s="52">
        <v>57234</v>
      </c>
      <c r="I382" s="52">
        <v>0</v>
      </c>
      <c r="J382" s="208"/>
    </row>
    <row r="383" spans="1:10" x14ac:dyDescent="0.25">
      <c r="A383" s="129"/>
      <c r="B383" s="169" t="s">
        <v>498</v>
      </c>
      <c r="C383" s="217" t="s">
        <v>532</v>
      </c>
      <c r="D383" s="217">
        <f>SUM(D378:D382)</f>
        <v>216.1</v>
      </c>
      <c r="E383" s="416">
        <v>216.1</v>
      </c>
      <c r="F383" s="417">
        <v>5</v>
      </c>
      <c r="G383" s="418">
        <f>SUM(G378:G382)</f>
        <v>274850</v>
      </c>
      <c r="H383" s="418">
        <f>SUM(H378:H382)</f>
        <v>274850</v>
      </c>
      <c r="I383" s="418">
        <f>SUM(I378:I382)</f>
        <v>0</v>
      </c>
      <c r="J383" s="130" t="s">
        <v>640</v>
      </c>
    </row>
    <row r="384" spans="1:10" x14ac:dyDescent="0.25">
      <c r="A384" s="54"/>
      <c r="B384" s="55"/>
      <c r="C384" s="188"/>
      <c r="D384" s="188"/>
      <c r="E384" s="414"/>
      <c r="F384" s="415"/>
      <c r="G384" s="52"/>
      <c r="H384" s="52"/>
      <c r="I384" s="52"/>
      <c r="J384" s="208"/>
    </row>
    <row r="385" spans="1:10" x14ac:dyDescent="0.25">
      <c r="A385" s="54"/>
      <c r="B385" s="55"/>
      <c r="C385" s="188"/>
      <c r="D385" s="188"/>
      <c r="E385" s="414"/>
      <c r="F385" s="415"/>
      <c r="G385" s="52"/>
      <c r="H385" s="52"/>
      <c r="I385" s="52"/>
      <c r="J385" s="208"/>
    </row>
    <row r="386" spans="1:10" x14ac:dyDescent="0.25">
      <c r="A386" s="54"/>
      <c r="B386" s="170" t="s">
        <v>671</v>
      </c>
      <c r="C386" s="188"/>
      <c r="D386" s="188"/>
      <c r="E386" s="414"/>
      <c r="F386" s="415"/>
      <c r="G386" s="52"/>
      <c r="H386" s="52"/>
      <c r="I386" s="52"/>
      <c r="J386" s="208"/>
    </row>
    <row r="387" spans="1:10" x14ac:dyDescent="0.25">
      <c r="A387" s="217">
        <v>47</v>
      </c>
      <c r="B387" s="169" t="s">
        <v>202</v>
      </c>
      <c r="C387" s="188">
        <v>1983</v>
      </c>
      <c r="D387" s="188">
        <v>51.8</v>
      </c>
      <c r="E387" s="433"/>
      <c r="F387" s="415"/>
      <c r="G387" s="438">
        <v>20954</v>
      </c>
      <c r="H387" s="438">
        <v>16985</v>
      </c>
      <c r="I387" s="438">
        <v>3969</v>
      </c>
      <c r="J387" s="208" t="s">
        <v>640</v>
      </c>
    </row>
    <row r="388" spans="1:10" x14ac:dyDescent="0.25">
      <c r="A388" s="54">
        <v>1</v>
      </c>
      <c r="B388" s="55"/>
      <c r="C388" s="217" t="s">
        <v>97</v>
      </c>
      <c r="D388" s="217">
        <v>51.8</v>
      </c>
      <c r="E388" s="416">
        <v>51.8</v>
      </c>
      <c r="F388" s="417">
        <v>1</v>
      </c>
      <c r="G388" s="425">
        <v>20954</v>
      </c>
      <c r="H388" s="425">
        <v>16985</v>
      </c>
      <c r="I388" s="425">
        <v>3969</v>
      </c>
      <c r="J388" s="427"/>
    </row>
    <row r="389" spans="1:10" x14ac:dyDescent="0.25">
      <c r="A389" s="54"/>
      <c r="B389" s="55"/>
      <c r="C389" s="188"/>
      <c r="D389" s="188"/>
      <c r="E389" s="416"/>
      <c r="F389" s="415"/>
      <c r="G389" s="52"/>
      <c r="H389" s="52"/>
      <c r="I389" s="52"/>
      <c r="J389" s="208"/>
    </row>
    <row r="390" spans="1:10" x14ac:dyDescent="0.25">
      <c r="A390" s="217">
        <v>48</v>
      </c>
      <c r="B390" s="169" t="s">
        <v>203</v>
      </c>
      <c r="C390" s="188">
        <v>1985</v>
      </c>
      <c r="D390" s="188">
        <v>157.80000000000001</v>
      </c>
      <c r="E390" s="416"/>
      <c r="F390" s="415"/>
      <c r="G390" s="52">
        <v>201727</v>
      </c>
      <c r="H390" s="52">
        <v>52133</v>
      </c>
      <c r="I390" s="52">
        <v>149594</v>
      </c>
      <c r="J390" s="208"/>
    </row>
    <row r="391" spans="1:10" x14ac:dyDescent="0.25">
      <c r="A391" s="54">
        <v>1</v>
      </c>
      <c r="B391" s="55" t="s">
        <v>204</v>
      </c>
      <c r="C391" s="188" t="s">
        <v>97</v>
      </c>
      <c r="D391" s="188">
        <v>88.16</v>
      </c>
      <c r="E391" s="416">
        <v>88.16</v>
      </c>
      <c r="F391" s="417">
        <v>1</v>
      </c>
      <c r="G391" s="438">
        <v>201727</v>
      </c>
      <c r="H391" s="438">
        <v>52133</v>
      </c>
      <c r="I391" s="438">
        <v>149594</v>
      </c>
      <c r="J391" s="208" t="s">
        <v>640</v>
      </c>
    </row>
    <row r="392" spans="1:10" x14ac:dyDescent="0.25">
      <c r="A392" s="54"/>
      <c r="B392" s="55"/>
      <c r="C392" s="188"/>
      <c r="D392" s="188"/>
      <c r="E392" s="416"/>
      <c r="F392" s="417"/>
      <c r="G392" s="52"/>
      <c r="H392" s="52"/>
      <c r="I392" s="52"/>
      <c r="J392" s="208"/>
    </row>
    <row r="393" spans="1:10" x14ac:dyDescent="0.25">
      <c r="A393" s="217">
        <v>49</v>
      </c>
      <c r="B393" s="169" t="s">
        <v>205</v>
      </c>
      <c r="C393" s="188">
        <v>1981</v>
      </c>
      <c r="D393" s="188">
        <v>157</v>
      </c>
      <c r="E393" s="416"/>
      <c r="F393" s="417"/>
      <c r="G393" s="52">
        <v>190433</v>
      </c>
      <c r="H393" s="52">
        <v>39846</v>
      </c>
      <c r="I393" s="52">
        <v>150587</v>
      </c>
      <c r="J393" s="208"/>
    </row>
    <row r="394" spans="1:10" x14ac:dyDescent="0.25">
      <c r="A394" s="54">
        <v>1</v>
      </c>
      <c r="B394" s="55" t="s">
        <v>204</v>
      </c>
      <c r="C394" s="188" t="s">
        <v>97</v>
      </c>
      <c r="D394" s="188">
        <v>78.5</v>
      </c>
      <c r="E394" s="416">
        <v>78.5</v>
      </c>
      <c r="F394" s="417">
        <v>1</v>
      </c>
      <c r="G394" s="438">
        <v>95217</v>
      </c>
      <c r="H394" s="438">
        <v>19923</v>
      </c>
      <c r="I394" s="438">
        <v>75294</v>
      </c>
      <c r="J394" s="208" t="s">
        <v>640</v>
      </c>
    </row>
    <row r="395" spans="1:10" x14ac:dyDescent="0.25">
      <c r="A395" s="54"/>
      <c r="B395" s="55"/>
      <c r="C395" s="188"/>
      <c r="D395" s="188"/>
      <c r="E395" s="416"/>
      <c r="F395" s="417"/>
      <c r="G395" s="52"/>
      <c r="H395" s="52"/>
      <c r="I395" s="52"/>
      <c r="J395" s="208"/>
    </row>
    <row r="396" spans="1:10" x14ac:dyDescent="0.25">
      <c r="A396" s="217">
        <v>50</v>
      </c>
      <c r="B396" s="169" t="s">
        <v>206</v>
      </c>
      <c r="C396" s="188">
        <v>1978</v>
      </c>
      <c r="D396" s="188">
        <v>102.8</v>
      </c>
      <c r="E396" s="416"/>
      <c r="F396" s="417"/>
      <c r="G396" s="52">
        <v>80573</v>
      </c>
      <c r="H396" s="52">
        <v>46867</v>
      </c>
      <c r="I396" s="52">
        <v>33706</v>
      </c>
      <c r="J396" s="208"/>
    </row>
    <row r="397" spans="1:10" x14ac:dyDescent="0.25">
      <c r="A397" s="54">
        <v>1</v>
      </c>
      <c r="B397" s="132" t="s">
        <v>207</v>
      </c>
      <c r="C397" s="188" t="s">
        <v>97</v>
      </c>
      <c r="D397" s="188">
        <v>24.5</v>
      </c>
      <c r="E397" s="416">
        <v>24.5</v>
      </c>
      <c r="F397" s="417">
        <v>1</v>
      </c>
      <c r="G397" s="418">
        <f>SUM(G396)</f>
        <v>80573</v>
      </c>
      <c r="H397" s="418">
        <f>SUM(H396)</f>
        <v>46867</v>
      </c>
      <c r="I397" s="418">
        <f>SUM(I396)</f>
        <v>33706</v>
      </c>
      <c r="J397" s="130" t="s">
        <v>640</v>
      </c>
    </row>
    <row r="398" spans="1:10" x14ac:dyDescent="0.25">
      <c r="A398" s="54"/>
      <c r="B398" s="55"/>
      <c r="C398" s="188"/>
      <c r="D398" s="188"/>
      <c r="E398" s="416"/>
      <c r="F398" s="417"/>
      <c r="G398" s="52"/>
      <c r="H398" s="52"/>
      <c r="I398" s="52"/>
      <c r="J398" s="208"/>
    </row>
    <row r="399" spans="1:10" x14ac:dyDescent="0.25">
      <c r="A399" s="217">
        <v>51</v>
      </c>
      <c r="B399" s="169" t="s">
        <v>208</v>
      </c>
      <c r="C399" s="188">
        <v>1976</v>
      </c>
      <c r="D399" s="188">
        <v>107.7</v>
      </c>
      <c r="E399" s="416"/>
      <c r="F399" s="417"/>
      <c r="G399" s="52">
        <v>81792</v>
      </c>
      <c r="H399" s="52">
        <v>50847</v>
      </c>
      <c r="I399" s="52">
        <v>30945</v>
      </c>
      <c r="J399" s="208"/>
    </row>
    <row r="400" spans="1:10" x14ac:dyDescent="0.25">
      <c r="A400" s="54">
        <v>1</v>
      </c>
      <c r="B400" s="55" t="s">
        <v>209</v>
      </c>
      <c r="C400" s="188" t="s">
        <v>97</v>
      </c>
      <c r="D400" s="188">
        <v>53.3</v>
      </c>
      <c r="E400" s="416">
        <v>53.3</v>
      </c>
      <c r="F400" s="417">
        <v>1</v>
      </c>
      <c r="G400" s="438">
        <v>40478</v>
      </c>
      <c r="H400" s="438">
        <v>25164</v>
      </c>
      <c r="I400" s="438">
        <v>15314</v>
      </c>
      <c r="J400" s="208" t="s">
        <v>640</v>
      </c>
    </row>
    <row r="401" spans="1:10" x14ac:dyDescent="0.25">
      <c r="A401" s="54"/>
      <c r="B401" s="55"/>
      <c r="C401" s="188"/>
      <c r="D401" s="188"/>
      <c r="E401" s="416"/>
      <c r="F401" s="417"/>
      <c r="G401" s="52"/>
      <c r="H401" s="52"/>
      <c r="I401" s="52"/>
      <c r="J401" s="208"/>
    </row>
    <row r="402" spans="1:10" x14ac:dyDescent="0.25">
      <c r="A402" s="217">
        <v>52</v>
      </c>
      <c r="B402" s="169" t="s">
        <v>210</v>
      </c>
      <c r="C402" s="188">
        <v>1976</v>
      </c>
      <c r="D402" s="188">
        <v>169.6</v>
      </c>
      <c r="E402" s="416"/>
      <c r="F402" s="417"/>
      <c r="G402" s="52"/>
      <c r="H402" s="52"/>
      <c r="I402" s="52"/>
      <c r="J402" s="208"/>
    </row>
    <row r="403" spans="1:10" x14ac:dyDescent="0.25">
      <c r="A403" s="188">
        <v>1</v>
      </c>
      <c r="B403" s="55" t="s">
        <v>211</v>
      </c>
      <c r="C403" s="188">
        <v>1976</v>
      </c>
      <c r="D403" s="188">
        <v>84.8</v>
      </c>
      <c r="E403" s="416">
        <v>84.8</v>
      </c>
      <c r="F403" s="417">
        <v>1</v>
      </c>
      <c r="G403" s="438">
        <v>337801</v>
      </c>
      <c r="H403" s="438">
        <v>57652</v>
      </c>
      <c r="I403" s="438">
        <v>280149</v>
      </c>
      <c r="J403" s="208" t="s">
        <v>640</v>
      </c>
    </row>
    <row r="404" spans="1:10" x14ac:dyDescent="0.25">
      <c r="A404" s="188"/>
      <c r="B404" s="55"/>
      <c r="C404" s="188"/>
      <c r="D404" s="188"/>
      <c r="E404" s="416"/>
      <c r="F404" s="417"/>
      <c r="G404" s="52"/>
      <c r="H404" s="52"/>
      <c r="I404" s="52"/>
      <c r="J404" s="208"/>
    </row>
    <row r="405" spans="1:10" ht="15.75" x14ac:dyDescent="0.25">
      <c r="A405" s="217">
        <v>53</v>
      </c>
      <c r="B405" s="169" t="s">
        <v>212</v>
      </c>
      <c r="C405" s="188">
        <v>1987</v>
      </c>
      <c r="D405" s="188">
        <v>114.8</v>
      </c>
      <c r="E405" s="416"/>
      <c r="F405" s="417"/>
      <c r="G405" s="52">
        <v>355759</v>
      </c>
      <c r="H405" s="52">
        <v>89533</v>
      </c>
      <c r="I405" s="52">
        <v>266226</v>
      </c>
      <c r="J405" s="208"/>
    </row>
    <row r="406" spans="1:10" x14ac:dyDescent="0.25">
      <c r="A406" s="188">
        <v>1</v>
      </c>
      <c r="B406" s="55" t="s">
        <v>213</v>
      </c>
      <c r="C406" s="188">
        <v>1987</v>
      </c>
      <c r="D406" s="188">
        <v>57.4</v>
      </c>
      <c r="E406" s="416">
        <v>57.4</v>
      </c>
      <c r="F406" s="417">
        <v>1</v>
      </c>
      <c r="G406" s="52">
        <v>177879</v>
      </c>
      <c r="H406" s="52">
        <v>44766</v>
      </c>
      <c r="I406" s="52">
        <v>133113</v>
      </c>
      <c r="J406" s="208"/>
    </row>
    <row r="407" spans="1:10" x14ac:dyDescent="0.25">
      <c r="A407" s="188"/>
      <c r="B407" s="55"/>
      <c r="C407" s="188"/>
      <c r="D407" s="188"/>
      <c r="E407" s="416"/>
      <c r="F407" s="417"/>
      <c r="G407" s="52"/>
      <c r="H407" s="52"/>
      <c r="I407" s="52"/>
      <c r="J407" s="208"/>
    </row>
    <row r="408" spans="1:10" x14ac:dyDescent="0.25">
      <c r="A408" s="133">
        <v>54</v>
      </c>
      <c r="B408" s="169" t="s">
        <v>214</v>
      </c>
      <c r="C408" s="188">
        <v>1973</v>
      </c>
      <c r="D408" s="188">
        <v>50.5</v>
      </c>
      <c r="E408" s="133"/>
      <c r="F408" s="417"/>
      <c r="G408" s="52">
        <v>0</v>
      </c>
      <c r="H408" s="52">
        <v>0</v>
      </c>
      <c r="I408" s="52">
        <v>0</v>
      </c>
      <c r="J408" s="208"/>
    </row>
    <row r="409" spans="1:10" x14ac:dyDescent="0.25">
      <c r="A409" s="54">
        <v>1</v>
      </c>
      <c r="B409" s="55" t="s">
        <v>215</v>
      </c>
      <c r="C409" s="188" t="s">
        <v>97</v>
      </c>
      <c r="D409" s="188">
        <v>50.5</v>
      </c>
      <c r="E409" s="416"/>
      <c r="F409" s="417">
        <v>1</v>
      </c>
      <c r="G409" s="52">
        <v>0</v>
      </c>
      <c r="H409" s="52">
        <v>0</v>
      </c>
      <c r="I409" s="52">
        <v>0</v>
      </c>
      <c r="J409" s="208" t="s">
        <v>640</v>
      </c>
    </row>
    <row r="410" spans="1:10" x14ac:dyDescent="0.25">
      <c r="A410" s="54"/>
      <c r="B410" s="55"/>
      <c r="C410" s="188"/>
      <c r="D410" s="188"/>
      <c r="E410" s="416"/>
      <c r="F410" s="415"/>
      <c r="G410" s="52"/>
      <c r="H410" s="52"/>
      <c r="I410" s="52"/>
      <c r="J410" s="208"/>
    </row>
    <row r="411" spans="1:10" x14ac:dyDescent="0.25">
      <c r="A411" s="217">
        <v>55</v>
      </c>
      <c r="B411" s="169" t="s">
        <v>216</v>
      </c>
      <c r="C411" s="188">
        <v>1973</v>
      </c>
      <c r="D411" s="188">
        <v>108.5</v>
      </c>
      <c r="E411" s="416"/>
      <c r="F411" s="415"/>
      <c r="G411" s="52">
        <v>204552</v>
      </c>
      <c r="H411" s="52">
        <v>129209</v>
      </c>
      <c r="I411" s="52">
        <v>75343</v>
      </c>
      <c r="J411" s="208"/>
    </row>
    <row r="412" spans="1:10" x14ac:dyDescent="0.25">
      <c r="A412" s="54">
        <v>1</v>
      </c>
      <c r="B412" s="55" t="s">
        <v>211</v>
      </c>
      <c r="C412" s="188">
        <v>1973</v>
      </c>
      <c r="D412" s="188">
        <v>54.5</v>
      </c>
      <c r="E412" s="416"/>
      <c r="F412" s="415"/>
      <c r="G412" s="52">
        <v>102747</v>
      </c>
      <c r="H412" s="52">
        <v>64903</v>
      </c>
      <c r="I412" s="52">
        <v>37844</v>
      </c>
      <c r="J412" s="208"/>
    </row>
    <row r="413" spans="1:10" x14ac:dyDescent="0.25">
      <c r="A413" s="54">
        <v>2</v>
      </c>
      <c r="B413" s="419" t="s">
        <v>96</v>
      </c>
      <c r="C413" s="420">
        <v>1973</v>
      </c>
      <c r="D413" s="420"/>
      <c r="E413" s="439"/>
      <c r="F413" s="422"/>
      <c r="G413" s="423"/>
      <c r="H413" s="423"/>
      <c r="I413" s="423"/>
      <c r="J413" s="424" t="s">
        <v>672</v>
      </c>
    </row>
    <row r="414" spans="1:10" x14ac:dyDescent="0.25">
      <c r="A414" s="129"/>
      <c r="B414" s="169" t="s">
        <v>11</v>
      </c>
      <c r="C414" s="217" t="s">
        <v>97</v>
      </c>
      <c r="D414" s="217">
        <v>54.5</v>
      </c>
      <c r="E414" s="416">
        <v>54.5</v>
      </c>
      <c r="F414" s="417">
        <v>1</v>
      </c>
      <c r="G414" s="418">
        <f>SUM(G412:G413)</f>
        <v>102747</v>
      </c>
      <c r="H414" s="418">
        <v>64903</v>
      </c>
      <c r="I414" s="418">
        <v>37844</v>
      </c>
      <c r="J414" s="130" t="s">
        <v>640</v>
      </c>
    </row>
    <row r="415" spans="1:10" x14ac:dyDescent="0.25">
      <c r="A415" s="217"/>
      <c r="B415" s="169"/>
      <c r="C415" s="188"/>
      <c r="D415" s="188"/>
      <c r="E415" s="416"/>
      <c r="F415" s="415"/>
      <c r="G415" s="52"/>
      <c r="H415" s="52"/>
      <c r="I415" s="52"/>
      <c r="J415" s="208"/>
    </row>
    <row r="416" spans="1:10" x14ac:dyDescent="0.25">
      <c r="A416" s="217">
        <v>56</v>
      </c>
      <c r="B416" s="169" t="s">
        <v>217</v>
      </c>
      <c r="C416" s="188">
        <v>1973</v>
      </c>
      <c r="D416" s="188">
        <v>102.4</v>
      </c>
      <c r="E416" s="416"/>
      <c r="F416" s="415"/>
      <c r="G416" s="52">
        <v>210499</v>
      </c>
      <c r="H416" s="52">
        <v>132965</v>
      </c>
      <c r="I416" s="52">
        <v>77534</v>
      </c>
      <c r="J416" s="208"/>
    </row>
    <row r="417" spans="1:10" x14ac:dyDescent="0.25">
      <c r="A417" s="54">
        <v>1</v>
      </c>
      <c r="B417" s="55" t="s">
        <v>211</v>
      </c>
      <c r="C417" s="188">
        <v>1973</v>
      </c>
      <c r="D417" s="188">
        <v>51.3</v>
      </c>
      <c r="E417" s="416">
        <v>51.3</v>
      </c>
      <c r="F417" s="415">
        <v>1</v>
      </c>
      <c r="G417" s="438">
        <v>105455</v>
      </c>
      <c r="H417" s="438">
        <v>66612</v>
      </c>
      <c r="I417" s="438">
        <v>38843</v>
      </c>
      <c r="J417" s="208"/>
    </row>
    <row r="418" spans="1:10" x14ac:dyDescent="0.25">
      <c r="A418" s="54"/>
      <c r="B418" s="55"/>
      <c r="C418" s="188"/>
      <c r="D418" s="188"/>
      <c r="E418" s="416"/>
      <c r="F418" s="415"/>
      <c r="G418" s="52"/>
      <c r="H418" s="52"/>
      <c r="I418" s="52"/>
      <c r="J418" s="208"/>
    </row>
    <row r="419" spans="1:10" x14ac:dyDescent="0.25">
      <c r="A419" s="217">
        <v>57</v>
      </c>
      <c r="B419" s="169" t="s">
        <v>218</v>
      </c>
      <c r="C419" s="188">
        <v>1973</v>
      </c>
      <c r="D419" s="188">
        <v>95.1</v>
      </c>
      <c r="E419" s="416"/>
      <c r="F419" s="415"/>
      <c r="G419" s="52">
        <v>0</v>
      </c>
      <c r="H419" s="52">
        <v>0</v>
      </c>
      <c r="I419" s="52">
        <v>0</v>
      </c>
      <c r="J419" s="208"/>
    </row>
    <row r="420" spans="1:10" x14ac:dyDescent="0.25">
      <c r="A420" s="54">
        <v>1</v>
      </c>
      <c r="B420" s="55" t="s">
        <v>219</v>
      </c>
      <c r="C420" s="188">
        <v>1973</v>
      </c>
      <c r="D420" s="188">
        <v>36.9</v>
      </c>
      <c r="E420" s="416">
        <v>36.9</v>
      </c>
      <c r="F420" s="415">
        <v>1</v>
      </c>
      <c r="G420" s="438">
        <v>0</v>
      </c>
      <c r="H420" s="438">
        <v>0</v>
      </c>
      <c r="I420" s="438">
        <v>0</v>
      </c>
      <c r="J420" s="208" t="s">
        <v>640</v>
      </c>
    </row>
    <row r="421" spans="1:10" x14ac:dyDescent="0.25">
      <c r="A421" s="54"/>
      <c r="B421" s="55"/>
      <c r="C421" s="188"/>
      <c r="D421" s="188"/>
      <c r="E421" s="416"/>
      <c r="F421" s="415"/>
      <c r="G421" s="52"/>
      <c r="H421" s="52"/>
      <c r="I421" s="52"/>
      <c r="J421" s="208"/>
    </row>
    <row r="422" spans="1:10" x14ac:dyDescent="0.25">
      <c r="A422" s="217">
        <v>58</v>
      </c>
      <c r="B422" s="169" t="s">
        <v>221</v>
      </c>
      <c r="C422" s="188">
        <v>1990</v>
      </c>
      <c r="D422" s="188">
        <v>192.8</v>
      </c>
      <c r="E422" s="416"/>
      <c r="F422" s="415"/>
      <c r="G422" s="52">
        <v>1108836</v>
      </c>
      <c r="H422" s="52">
        <v>130671</v>
      </c>
      <c r="I422" s="52">
        <v>978165</v>
      </c>
      <c r="J422" s="208"/>
    </row>
    <row r="423" spans="1:10" x14ac:dyDescent="0.25">
      <c r="A423" s="54">
        <v>1</v>
      </c>
      <c r="B423" s="55" t="s">
        <v>211</v>
      </c>
      <c r="C423" s="188">
        <v>1990</v>
      </c>
      <c r="D423" s="188">
        <v>104.7</v>
      </c>
      <c r="E423" s="416">
        <v>104.7</v>
      </c>
      <c r="F423" s="415">
        <v>1</v>
      </c>
      <c r="G423" s="438">
        <v>623304.9</v>
      </c>
      <c r="H423" s="438">
        <v>82564</v>
      </c>
      <c r="I423" s="438">
        <f>G423-H423</f>
        <v>540740.9</v>
      </c>
      <c r="J423" s="208" t="s">
        <v>640</v>
      </c>
    </row>
    <row r="424" spans="1:10" x14ac:dyDescent="0.25">
      <c r="A424" s="54"/>
      <c r="B424" s="169"/>
      <c r="C424" s="217"/>
      <c r="D424" s="188"/>
      <c r="E424" s="416"/>
      <c r="F424" s="415"/>
      <c r="G424" s="52"/>
      <c r="H424" s="52"/>
      <c r="I424" s="52"/>
      <c r="J424" s="208"/>
    </row>
    <row r="425" spans="1:10" x14ac:dyDescent="0.25">
      <c r="A425" s="54"/>
      <c r="B425" s="169"/>
      <c r="C425" s="217"/>
      <c r="D425" s="188"/>
      <c r="E425" s="416"/>
      <c r="F425" s="415"/>
      <c r="G425" s="52"/>
      <c r="H425" s="52"/>
      <c r="I425" s="52"/>
      <c r="J425" s="208"/>
    </row>
    <row r="426" spans="1:10" x14ac:dyDescent="0.25">
      <c r="A426" s="217">
        <v>59</v>
      </c>
      <c r="B426" s="169" t="s">
        <v>222</v>
      </c>
      <c r="C426" s="188">
        <v>1990</v>
      </c>
      <c r="D426" s="188">
        <v>138.6</v>
      </c>
      <c r="E426" s="416"/>
      <c r="F426" s="415"/>
      <c r="G426" s="52">
        <v>290493</v>
      </c>
      <c r="H426" s="52">
        <v>44151</v>
      </c>
      <c r="I426" s="52">
        <v>246342</v>
      </c>
      <c r="J426" s="208"/>
    </row>
    <row r="427" spans="1:10" x14ac:dyDescent="0.25">
      <c r="A427" s="54">
        <v>1</v>
      </c>
      <c r="B427" s="55" t="s">
        <v>207</v>
      </c>
      <c r="C427" s="188">
        <v>1990</v>
      </c>
      <c r="D427" s="188">
        <v>77.099999999999994</v>
      </c>
      <c r="E427" s="416">
        <v>77.099999999999994</v>
      </c>
      <c r="F427" s="415">
        <v>1</v>
      </c>
      <c r="G427" s="438">
        <v>161595</v>
      </c>
      <c r="H427" s="438">
        <v>24561</v>
      </c>
      <c r="I427" s="438">
        <v>137034</v>
      </c>
      <c r="J427" s="208" t="s">
        <v>640</v>
      </c>
    </row>
    <row r="428" spans="1:10" x14ac:dyDescent="0.25">
      <c r="A428" s="54"/>
      <c r="B428" s="169"/>
      <c r="C428" s="217"/>
      <c r="D428" s="188"/>
      <c r="E428" s="416"/>
      <c r="F428" s="415"/>
      <c r="G428" s="52"/>
      <c r="H428" s="52"/>
      <c r="I428" s="52"/>
      <c r="J428" s="208"/>
    </row>
    <row r="429" spans="1:10" x14ac:dyDescent="0.25">
      <c r="A429" s="217">
        <v>60</v>
      </c>
      <c r="B429" s="169" t="s">
        <v>223</v>
      </c>
      <c r="C429" s="188">
        <v>1988</v>
      </c>
      <c r="D429" s="188">
        <v>130.4</v>
      </c>
      <c r="E429" s="416"/>
      <c r="F429" s="415"/>
      <c r="G429" s="52">
        <v>246406</v>
      </c>
      <c r="H429" s="52">
        <v>37455</v>
      </c>
      <c r="I429" s="52">
        <v>208951</v>
      </c>
      <c r="J429" s="208"/>
    </row>
    <row r="430" spans="1:10" x14ac:dyDescent="0.25">
      <c r="A430" s="54">
        <v>1</v>
      </c>
      <c r="B430" s="55" t="s">
        <v>209</v>
      </c>
      <c r="C430" s="188">
        <v>1988</v>
      </c>
      <c r="D430" s="188">
        <v>65.2</v>
      </c>
      <c r="E430" s="416"/>
      <c r="F430" s="415"/>
      <c r="G430" s="52">
        <v>123203</v>
      </c>
      <c r="H430" s="52">
        <v>18727</v>
      </c>
      <c r="I430" s="52">
        <v>104476</v>
      </c>
      <c r="J430" s="208"/>
    </row>
    <row r="431" spans="1:10" x14ac:dyDescent="0.25">
      <c r="A431" s="54"/>
      <c r="B431" s="169" t="s">
        <v>673</v>
      </c>
      <c r="C431" s="217" t="s">
        <v>97</v>
      </c>
      <c r="D431" s="217">
        <v>65.2</v>
      </c>
      <c r="E431" s="416">
        <v>65.2</v>
      </c>
      <c r="F431" s="417">
        <v>1</v>
      </c>
      <c r="G431" s="438">
        <v>123203</v>
      </c>
      <c r="H431" s="438">
        <v>18727</v>
      </c>
      <c r="I431" s="438">
        <v>104476</v>
      </c>
      <c r="J431" s="208" t="s">
        <v>640</v>
      </c>
    </row>
    <row r="432" spans="1:10" x14ac:dyDescent="0.25">
      <c r="A432" s="54"/>
      <c r="B432" s="169"/>
      <c r="C432" s="217"/>
      <c r="D432" s="217"/>
      <c r="E432" s="416"/>
      <c r="F432" s="417"/>
      <c r="G432" s="52"/>
      <c r="H432" s="52"/>
      <c r="I432" s="52"/>
      <c r="J432" s="208"/>
    </row>
    <row r="433" spans="1:10" x14ac:dyDescent="0.25">
      <c r="A433" s="129">
        <v>61</v>
      </c>
      <c r="B433" s="169" t="s">
        <v>674</v>
      </c>
      <c r="C433" s="188">
        <v>1988</v>
      </c>
      <c r="D433" s="188">
        <v>47.7</v>
      </c>
      <c r="E433" s="414">
        <v>47.7</v>
      </c>
      <c r="F433" s="417"/>
      <c r="G433" s="52">
        <v>48105</v>
      </c>
      <c r="H433" s="52">
        <v>0</v>
      </c>
      <c r="I433" s="52">
        <v>48105</v>
      </c>
      <c r="J433" s="208"/>
    </row>
    <row r="434" spans="1:10" x14ac:dyDescent="0.25">
      <c r="A434" s="54"/>
      <c r="B434" s="55" t="s">
        <v>675</v>
      </c>
      <c r="C434" s="217"/>
      <c r="D434" s="217"/>
      <c r="E434" s="416"/>
      <c r="F434" s="417"/>
      <c r="G434" s="52"/>
      <c r="H434" s="52"/>
      <c r="I434" s="52"/>
      <c r="J434" s="208"/>
    </row>
    <row r="435" spans="1:10" x14ac:dyDescent="0.25">
      <c r="A435" s="54"/>
      <c r="B435" s="55" t="s">
        <v>676</v>
      </c>
      <c r="C435" s="188"/>
      <c r="D435" s="188"/>
      <c r="E435" s="416"/>
      <c r="F435" s="417">
        <v>1</v>
      </c>
      <c r="G435" s="418">
        <v>48105</v>
      </c>
      <c r="H435" s="418">
        <v>0</v>
      </c>
      <c r="I435" s="418">
        <v>48105</v>
      </c>
      <c r="J435" s="208" t="s">
        <v>640</v>
      </c>
    </row>
    <row r="436" spans="1:10" x14ac:dyDescent="0.25">
      <c r="A436" s="217">
        <v>62</v>
      </c>
      <c r="B436" s="169" t="s">
        <v>224</v>
      </c>
      <c r="C436" s="188">
        <v>1988</v>
      </c>
      <c r="D436" s="188">
        <v>160.80000000000001</v>
      </c>
      <c r="E436" s="416"/>
      <c r="F436" s="415"/>
      <c r="G436" s="52"/>
      <c r="H436" s="52"/>
      <c r="I436" s="52"/>
      <c r="J436" s="208"/>
    </row>
    <row r="437" spans="1:10" x14ac:dyDescent="0.25">
      <c r="A437" s="54">
        <v>2</v>
      </c>
      <c r="B437" s="55" t="s">
        <v>96</v>
      </c>
      <c r="C437" s="188">
        <v>1988</v>
      </c>
      <c r="D437" s="188">
        <v>80.400000000000006</v>
      </c>
      <c r="E437" s="416"/>
      <c r="F437" s="415"/>
      <c r="G437" s="440">
        <v>158321</v>
      </c>
      <c r="H437" s="440">
        <v>102243</v>
      </c>
      <c r="I437" s="440">
        <v>56078</v>
      </c>
      <c r="J437" s="208"/>
    </row>
    <row r="438" spans="1:10" x14ac:dyDescent="0.25">
      <c r="A438" s="129"/>
      <c r="B438" s="169" t="s">
        <v>11</v>
      </c>
      <c r="C438" s="217" t="s">
        <v>97</v>
      </c>
      <c r="D438" s="217">
        <v>80.400000000000006</v>
      </c>
      <c r="E438" s="416">
        <v>80.400000000000006</v>
      </c>
      <c r="F438" s="417">
        <v>1</v>
      </c>
      <c r="G438" s="418">
        <v>158321</v>
      </c>
      <c r="H438" s="418">
        <v>102243</v>
      </c>
      <c r="I438" s="418">
        <v>56078</v>
      </c>
      <c r="J438" s="130" t="s">
        <v>640</v>
      </c>
    </row>
    <row r="439" spans="1:10" x14ac:dyDescent="0.25">
      <c r="A439" s="129"/>
      <c r="B439" s="169"/>
      <c r="C439" s="217"/>
      <c r="D439" s="217"/>
      <c r="E439" s="416"/>
      <c r="F439" s="417"/>
      <c r="G439" s="51"/>
      <c r="H439" s="51"/>
      <c r="I439" s="51"/>
      <c r="J439" s="130"/>
    </row>
    <row r="440" spans="1:10" x14ac:dyDescent="0.25">
      <c r="A440" s="217">
        <v>63</v>
      </c>
      <c r="B440" s="169" t="s">
        <v>225</v>
      </c>
      <c r="C440" s="188">
        <v>1954</v>
      </c>
      <c r="D440" s="188">
        <v>88.5</v>
      </c>
      <c r="E440" s="416"/>
      <c r="F440" s="415"/>
      <c r="G440" s="52"/>
      <c r="H440" s="52"/>
      <c r="I440" s="52"/>
      <c r="J440" s="208"/>
    </row>
    <row r="441" spans="1:10" x14ac:dyDescent="0.25">
      <c r="A441" s="54">
        <v>1</v>
      </c>
      <c r="B441" s="55" t="s">
        <v>211</v>
      </c>
      <c r="C441" s="188">
        <v>1954</v>
      </c>
      <c r="D441" s="188">
        <v>44.4</v>
      </c>
      <c r="E441" s="416"/>
      <c r="F441" s="417"/>
      <c r="G441" s="52">
        <v>51383</v>
      </c>
      <c r="H441" s="52">
        <v>51383</v>
      </c>
      <c r="I441" s="52">
        <v>0</v>
      </c>
      <c r="J441" s="208"/>
    </row>
    <row r="442" spans="1:10" x14ac:dyDescent="0.25">
      <c r="A442" s="54"/>
      <c r="B442" s="169" t="s">
        <v>673</v>
      </c>
      <c r="C442" s="217" t="s">
        <v>677</v>
      </c>
      <c r="D442" s="217">
        <v>44.4</v>
      </c>
      <c r="E442" s="416">
        <v>44.4</v>
      </c>
      <c r="F442" s="415">
        <v>1</v>
      </c>
      <c r="G442" s="438">
        <v>51383</v>
      </c>
      <c r="H442" s="438">
        <v>51383</v>
      </c>
      <c r="I442" s="438">
        <v>0</v>
      </c>
      <c r="J442" s="208" t="s">
        <v>640</v>
      </c>
    </row>
    <row r="443" spans="1:10" x14ac:dyDescent="0.25">
      <c r="A443" s="54"/>
      <c r="B443" s="55"/>
      <c r="C443" s="188"/>
      <c r="D443" s="188"/>
      <c r="E443" s="416"/>
      <c r="F443" s="415"/>
      <c r="G443" s="52"/>
      <c r="H443" s="52"/>
      <c r="I443" s="52"/>
      <c r="J443" s="208"/>
    </row>
    <row r="444" spans="1:10" x14ac:dyDescent="0.25">
      <c r="A444" s="217">
        <v>64</v>
      </c>
      <c r="B444" s="169" t="s">
        <v>226</v>
      </c>
      <c r="C444" s="188">
        <v>1988</v>
      </c>
      <c r="D444" s="188">
        <v>162.6</v>
      </c>
      <c r="E444" s="416"/>
      <c r="F444" s="415"/>
      <c r="G444" s="52"/>
      <c r="H444" s="52"/>
      <c r="I444" s="52"/>
      <c r="J444" s="208"/>
    </row>
    <row r="445" spans="1:10" x14ac:dyDescent="0.25">
      <c r="A445" s="54">
        <v>2</v>
      </c>
      <c r="B445" s="55" t="s">
        <v>96</v>
      </c>
      <c r="C445" s="188">
        <v>1988</v>
      </c>
      <c r="D445" s="188">
        <v>81.3</v>
      </c>
      <c r="E445" s="416"/>
      <c r="F445" s="415"/>
      <c r="G445" s="52">
        <v>158321</v>
      </c>
      <c r="H445" s="52">
        <v>102243</v>
      </c>
      <c r="I445" s="52">
        <v>56078</v>
      </c>
      <c r="J445" s="208"/>
    </row>
    <row r="446" spans="1:10" x14ac:dyDescent="0.25">
      <c r="A446" s="129"/>
      <c r="B446" s="169" t="s">
        <v>11</v>
      </c>
      <c r="C446" s="217" t="s">
        <v>97</v>
      </c>
      <c r="D446" s="217">
        <f>SUM(D445:D445)</f>
        <v>81.3</v>
      </c>
      <c r="E446" s="416">
        <v>81.3</v>
      </c>
      <c r="F446" s="417">
        <v>1</v>
      </c>
      <c r="G446" s="418">
        <f>SUM(G445:G445)</f>
        <v>158321</v>
      </c>
      <c r="H446" s="418">
        <f>SUM(H445:H445)</f>
        <v>102243</v>
      </c>
      <c r="I446" s="418">
        <f>SUM(I445:I445)</f>
        <v>56078</v>
      </c>
      <c r="J446" s="130" t="s">
        <v>640</v>
      </c>
    </row>
    <row r="447" spans="1:10" x14ac:dyDescent="0.25">
      <c r="A447" s="129"/>
      <c r="B447" s="169"/>
      <c r="C447" s="217"/>
      <c r="D447" s="217"/>
      <c r="E447" s="416"/>
      <c r="F447" s="417"/>
      <c r="G447" s="51"/>
      <c r="H447" s="51"/>
      <c r="I447" s="51"/>
      <c r="J447" s="130"/>
    </row>
    <row r="448" spans="1:10" x14ac:dyDescent="0.25">
      <c r="A448" s="217">
        <v>65</v>
      </c>
      <c r="B448" s="169" t="s">
        <v>227</v>
      </c>
      <c r="C448" s="188">
        <v>1954</v>
      </c>
      <c r="D448" s="188">
        <v>48</v>
      </c>
      <c r="E448" s="416"/>
      <c r="F448" s="415"/>
      <c r="G448" s="52">
        <v>105335</v>
      </c>
      <c r="H448" s="52">
        <v>105335</v>
      </c>
      <c r="I448" s="52">
        <v>0</v>
      </c>
      <c r="J448" s="208"/>
    </row>
    <row r="449" spans="1:10" x14ac:dyDescent="0.25">
      <c r="A449" s="54">
        <v>1</v>
      </c>
      <c r="B449" s="55" t="s">
        <v>211</v>
      </c>
      <c r="C449" s="188">
        <v>1954</v>
      </c>
      <c r="D449" s="188">
        <v>24</v>
      </c>
      <c r="E449" s="416"/>
      <c r="F449" s="415"/>
      <c r="G449" s="52">
        <v>52667</v>
      </c>
      <c r="H449" s="52">
        <v>52667</v>
      </c>
      <c r="I449" s="52">
        <v>0</v>
      </c>
      <c r="J449" s="208"/>
    </row>
    <row r="450" spans="1:10" x14ac:dyDescent="0.25">
      <c r="A450" s="54">
        <v>2</v>
      </c>
      <c r="B450" s="55" t="s">
        <v>96</v>
      </c>
      <c r="C450" s="188">
        <v>1954</v>
      </c>
      <c r="D450" s="188">
        <v>24</v>
      </c>
      <c r="E450" s="416"/>
      <c r="F450" s="415"/>
      <c r="G450" s="52">
        <v>52668</v>
      </c>
      <c r="H450" s="52">
        <v>52668</v>
      </c>
      <c r="I450" s="52">
        <v>0</v>
      </c>
      <c r="J450" s="208"/>
    </row>
    <row r="451" spans="1:10" x14ac:dyDescent="0.25">
      <c r="A451" s="129"/>
      <c r="B451" s="169" t="s">
        <v>11</v>
      </c>
      <c r="C451" s="217" t="s">
        <v>525</v>
      </c>
      <c r="D451" s="217">
        <f>SUM(D449:D450)</f>
        <v>48</v>
      </c>
      <c r="E451" s="416">
        <v>48</v>
      </c>
      <c r="F451" s="417">
        <v>2</v>
      </c>
      <c r="G451" s="418">
        <f>SUM(G449:G450)</f>
        <v>105335</v>
      </c>
      <c r="H451" s="418">
        <f>SUM(H449:H450)</f>
        <v>105335</v>
      </c>
      <c r="I451" s="418">
        <f>SUM(I449:I450)</f>
        <v>0</v>
      </c>
      <c r="J451" s="130" t="s">
        <v>640</v>
      </c>
    </row>
    <row r="452" spans="1:10" x14ac:dyDescent="0.25">
      <c r="A452" s="54"/>
      <c r="B452" s="55"/>
      <c r="C452" s="188"/>
      <c r="D452" s="188"/>
      <c r="E452" s="416"/>
      <c r="F452" s="415"/>
      <c r="G452" s="52"/>
      <c r="H452" s="52"/>
      <c r="I452" s="52"/>
      <c r="J452" s="208"/>
    </row>
    <row r="453" spans="1:10" ht="25.5" x14ac:dyDescent="0.25">
      <c r="A453" s="217"/>
      <c r="B453" s="169" t="s">
        <v>678</v>
      </c>
      <c r="C453" s="188"/>
      <c r="D453" s="188"/>
      <c r="E453" s="416"/>
      <c r="F453" s="415"/>
      <c r="G453" s="52"/>
      <c r="H453" s="52"/>
      <c r="I453" s="52"/>
      <c r="J453" s="208"/>
    </row>
    <row r="454" spans="1:10" x14ac:dyDescent="0.25">
      <c r="A454" s="217">
        <v>66</v>
      </c>
      <c r="B454" s="169" t="s">
        <v>228</v>
      </c>
      <c r="C454" s="188">
        <v>1948</v>
      </c>
      <c r="D454" s="188">
        <v>406</v>
      </c>
      <c r="E454" s="416"/>
      <c r="F454" s="415"/>
      <c r="G454" s="52">
        <v>494381</v>
      </c>
      <c r="H454" s="52">
        <v>427819</v>
      </c>
      <c r="I454" s="52">
        <v>66562</v>
      </c>
      <c r="J454" s="208"/>
    </row>
    <row r="455" spans="1:10" x14ac:dyDescent="0.25">
      <c r="A455" s="54">
        <v>1</v>
      </c>
      <c r="B455" s="55" t="s">
        <v>114</v>
      </c>
      <c r="C455" s="188">
        <v>1948</v>
      </c>
      <c r="D455" s="188">
        <v>36</v>
      </c>
      <c r="E455" s="416"/>
      <c r="F455" s="415"/>
      <c r="G455" s="52">
        <v>43837</v>
      </c>
      <c r="H455" s="52">
        <v>37944</v>
      </c>
      <c r="I455" s="52">
        <v>5893</v>
      </c>
      <c r="J455" s="208"/>
    </row>
    <row r="456" spans="1:10" x14ac:dyDescent="0.25">
      <c r="A456" s="54">
        <v>2</v>
      </c>
      <c r="B456" s="55" t="s">
        <v>96</v>
      </c>
      <c r="C456" s="188">
        <v>1948</v>
      </c>
      <c r="D456" s="188">
        <v>62</v>
      </c>
      <c r="E456" s="416"/>
      <c r="F456" s="415"/>
      <c r="G456" s="52">
        <v>75497</v>
      </c>
      <c r="H456" s="52">
        <v>65348</v>
      </c>
      <c r="I456" s="52">
        <v>10149</v>
      </c>
      <c r="J456" s="208"/>
    </row>
    <row r="457" spans="1:10" x14ac:dyDescent="0.25">
      <c r="A457" s="54">
        <v>3</v>
      </c>
      <c r="B457" s="55" t="s">
        <v>112</v>
      </c>
      <c r="C457" s="188">
        <v>1948</v>
      </c>
      <c r="D457" s="188">
        <v>46.9</v>
      </c>
      <c r="E457" s="416"/>
      <c r="F457" s="415"/>
      <c r="G457" s="52">
        <v>57109</v>
      </c>
      <c r="H457" s="52">
        <v>49433</v>
      </c>
      <c r="I457" s="52">
        <v>7676</v>
      </c>
      <c r="J457" s="208"/>
    </row>
    <row r="458" spans="1:10" x14ac:dyDescent="0.25">
      <c r="A458" s="54">
        <v>4</v>
      </c>
      <c r="B458" s="55" t="s">
        <v>89</v>
      </c>
      <c r="C458" s="188">
        <v>1948</v>
      </c>
      <c r="D458" s="188">
        <v>48</v>
      </c>
      <c r="E458" s="416"/>
      <c r="F458" s="415"/>
      <c r="G458" s="52">
        <v>58449</v>
      </c>
      <c r="H458" s="52">
        <v>50592</v>
      </c>
      <c r="I458" s="52">
        <v>7857</v>
      </c>
      <c r="J458" s="208"/>
    </row>
    <row r="459" spans="1:10" x14ac:dyDescent="0.25">
      <c r="A459" s="544">
        <v>5</v>
      </c>
      <c r="B459" s="55" t="s">
        <v>145</v>
      </c>
      <c r="C459" s="188">
        <v>1948</v>
      </c>
      <c r="D459" s="188">
        <v>43.2</v>
      </c>
      <c r="E459" s="416"/>
      <c r="F459" s="415"/>
      <c r="G459" s="52">
        <v>52604</v>
      </c>
      <c r="H459" s="52">
        <v>45533</v>
      </c>
      <c r="I459" s="52">
        <v>7071</v>
      </c>
      <c r="J459" s="208"/>
    </row>
    <row r="460" spans="1:10" x14ac:dyDescent="0.25">
      <c r="A460" s="550"/>
      <c r="B460" s="55" t="s">
        <v>145</v>
      </c>
      <c r="C460" s="188">
        <v>1948</v>
      </c>
      <c r="D460" s="188">
        <v>22.8</v>
      </c>
      <c r="E460" s="416"/>
      <c r="F460" s="415"/>
      <c r="G460" s="52">
        <v>27763</v>
      </c>
      <c r="H460" s="52">
        <v>24031</v>
      </c>
      <c r="I460" s="52">
        <v>3732</v>
      </c>
      <c r="J460" s="208"/>
    </row>
    <row r="461" spans="1:10" x14ac:dyDescent="0.25">
      <c r="A461" s="544">
        <v>6</v>
      </c>
      <c r="B461" s="55" t="s">
        <v>109</v>
      </c>
      <c r="C461" s="188">
        <v>1948</v>
      </c>
      <c r="D461" s="188">
        <v>20.399999999999999</v>
      </c>
      <c r="E461" s="416"/>
      <c r="F461" s="415"/>
      <c r="G461" s="52">
        <v>24841</v>
      </c>
      <c r="H461" s="52">
        <v>21502</v>
      </c>
      <c r="I461" s="52">
        <v>3339</v>
      </c>
      <c r="J461" s="208"/>
    </row>
    <row r="462" spans="1:10" x14ac:dyDescent="0.25">
      <c r="A462" s="544"/>
      <c r="B462" s="55" t="s">
        <v>109</v>
      </c>
      <c r="C462" s="188">
        <v>1948</v>
      </c>
      <c r="D462" s="188">
        <v>37.200000000000003</v>
      </c>
      <c r="E462" s="416"/>
      <c r="F462" s="415"/>
      <c r="G462" s="52">
        <v>45298</v>
      </c>
      <c r="H462" s="52">
        <v>39209</v>
      </c>
      <c r="I462" s="52">
        <v>6089</v>
      </c>
      <c r="J462" s="208"/>
    </row>
    <row r="463" spans="1:10" x14ac:dyDescent="0.25">
      <c r="A463" s="544">
        <v>7</v>
      </c>
      <c r="B463" s="55" t="s">
        <v>87</v>
      </c>
      <c r="C463" s="188">
        <v>1948</v>
      </c>
      <c r="D463" s="188">
        <v>20.399999999999999</v>
      </c>
      <c r="E463" s="416"/>
      <c r="F463" s="415"/>
      <c r="G463" s="52">
        <v>24841</v>
      </c>
      <c r="H463" s="52">
        <v>21502</v>
      </c>
      <c r="I463" s="52">
        <v>3339</v>
      </c>
      <c r="J463" s="208"/>
    </row>
    <row r="464" spans="1:10" x14ac:dyDescent="0.25">
      <c r="A464" s="544"/>
      <c r="B464" s="55" t="s">
        <v>87</v>
      </c>
      <c r="C464" s="188">
        <v>1948</v>
      </c>
      <c r="D464" s="188">
        <v>22</v>
      </c>
      <c r="E464" s="416"/>
      <c r="F464" s="415"/>
      <c r="G464" s="52">
        <v>26789</v>
      </c>
      <c r="H464" s="52">
        <v>23154</v>
      </c>
      <c r="I464" s="52">
        <v>3635</v>
      </c>
      <c r="J464" s="208"/>
    </row>
    <row r="465" spans="1:10" x14ac:dyDescent="0.25">
      <c r="A465" s="54">
        <v>8</v>
      </c>
      <c r="B465" s="55" t="s">
        <v>90</v>
      </c>
      <c r="C465" s="188">
        <v>1948</v>
      </c>
      <c r="D465" s="188">
        <v>47.1</v>
      </c>
      <c r="E465" s="416"/>
      <c r="F465" s="415"/>
      <c r="G465" s="52">
        <v>57353</v>
      </c>
      <c r="H465" s="52">
        <v>49571</v>
      </c>
      <c r="I465" s="52">
        <v>7782</v>
      </c>
      <c r="J465" s="208"/>
    </row>
    <row r="466" spans="1:10" x14ac:dyDescent="0.25">
      <c r="A466" s="129"/>
      <c r="B466" s="169" t="s">
        <v>498</v>
      </c>
      <c r="C466" s="217" t="s">
        <v>679</v>
      </c>
      <c r="D466" s="217">
        <v>406</v>
      </c>
      <c r="E466" s="416">
        <v>406</v>
      </c>
      <c r="F466" s="417">
        <v>8</v>
      </c>
      <c r="G466" s="418">
        <v>494381</v>
      </c>
      <c r="H466" s="418">
        <v>427819</v>
      </c>
      <c r="I466" s="418">
        <v>66562</v>
      </c>
      <c r="J466" s="130" t="s">
        <v>640</v>
      </c>
    </row>
    <row r="467" spans="1:10" x14ac:dyDescent="0.25">
      <c r="A467" s="129"/>
      <c r="B467" s="169"/>
      <c r="C467" s="217"/>
      <c r="D467" s="217"/>
      <c r="E467" s="416"/>
      <c r="F467" s="417"/>
      <c r="G467" s="51"/>
      <c r="H467" s="51"/>
      <c r="I467" s="51"/>
      <c r="J467" s="130"/>
    </row>
    <row r="468" spans="1:10" x14ac:dyDescent="0.25">
      <c r="A468" s="217">
        <v>67</v>
      </c>
      <c r="B468" s="169" t="s">
        <v>229</v>
      </c>
      <c r="C468" s="188">
        <v>1954</v>
      </c>
      <c r="D468" s="188">
        <v>204.4</v>
      </c>
      <c r="E468" s="416"/>
      <c r="F468" s="415"/>
      <c r="G468" s="52"/>
      <c r="H468" s="52"/>
      <c r="I468" s="52"/>
      <c r="J468" s="208"/>
    </row>
    <row r="469" spans="1:10" x14ac:dyDescent="0.25">
      <c r="A469" s="54"/>
      <c r="B469" s="55"/>
      <c r="C469" s="188"/>
      <c r="D469" s="188"/>
      <c r="E469" s="416"/>
      <c r="F469" s="415"/>
      <c r="G469" s="52"/>
      <c r="H469" s="52"/>
      <c r="I469" s="52"/>
      <c r="J469" s="208"/>
    </row>
    <row r="470" spans="1:10" x14ac:dyDescent="0.25">
      <c r="A470" s="54"/>
      <c r="B470" s="55"/>
      <c r="C470" s="188"/>
      <c r="D470" s="188"/>
      <c r="E470" s="416"/>
      <c r="F470" s="415"/>
      <c r="G470" s="52"/>
      <c r="H470" s="52"/>
      <c r="I470" s="52"/>
      <c r="J470" s="208"/>
    </row>
    <row r="471" spans="1:10" x14ac:dyDescent="0.25">
      <c r="A471" s="129"/>
      <c r="B471" s="169"/>
      <c r="C471" s="217"/>
      <c r="D471" s="217"/>
      <c r="E471" s="416"/>
      <c r="F471" s="417"/>
      <c r="G471" s="51"/>
      <c r="H471" s="51"/>
      <c r="I471" s="51"/>
      <c r="J471" s="130"/>
    </row>
    <row r="472" spans="1:10" x14ac:dyDescent="0.25">
      <c r="A472" s="54"/>
      <c r="B472" s="55"/>
      <c r="C472" s="188"/>
      <c r="D472" s="188"/>
      <c r="E472" s="416"/>
      <c r="F472" s="415"/>
      <c r="G472" s="52"/>
      <c r="H472" s="52"/>
      <c r="I472" s="52"/>
      <c r="J472" s="208"/>
    </row>
    <row r="473" spans="1:10" x14ac:dyDescent="0.25">
      <c r="A473" s="217">
        <v>68</v>
      </c>
      <c r="B473" s="169" t="s">
        <v>230</v>
      </c>
      <c r="C473" s="188">
        <v>1954</v>
      </c>
      <c r="D473" s="188">
        <v>203.4</v>
      </c>
      <c r="E473" s="416"/>
      <c r="F473" s="415"/>
      <c r="G473" s="52">
        <v>68432</v>
      </c>
      <c r="H473" s="52">
        <v>68432</v>
      </c>
      <c r="I473" s="52">
        <v>0</v>
      </c>
      <c r="J473" s="208"/>
    </row>
    <row r="474" spans="1:10" x14ac:dyDescent="0.25">
      <c r="A474" s="54">
        <v>1</v>
      </c>
      <c r="B474" s="169" t="s">
        <v>231</v>
      </c>
      <c r="C474" s="217"/>
      <c r="D474" s="188">
        <v>58.3</v>
      </c>
      <c r="E474" s="414">
        <v>58.3</v>
      </c>
      <c r="F474" s="417"/>
      <c r="G474" s="425">
        <v>19615</v>
      </c>
      <c r="H474" s="425">
        <v>19615</v>
      </c>
      <c r="I474" s="425">
        <v>0</v>
      </c>
      <c r="J474" s="208"/>
    </row>
    <row r="475" spans="1:10" x14ac:dyDescent="0.25">
      <c r="A475" s="54"/>
      <c r="B475" s="169" t="s">
        <v>676</v>
      </c>
      <c r="C475" s="188" t="s">
        <v>97</v>
      </c>
      <c r="D475" s="217">
        <v>58.3</v>
      </c>
      <c r="E475" s="416">
        <v>58.3</v>
      </c>
      <c r="F475" s="417">
        <v>1</v>
      </c>
      <c r="G475" s="441">
        <f>SUM(G474)</f>
        <v>19615</v>
      </c>
      <c r="H475" s="441">
        <f>SUM(H474)</f>
        <v>19615</v>
      </c>
      <c r="I475" s="441">
        <v>0</v>
      </c>
      <c r="J475" s="208" t="s">
        <v>640</v>
      </c>
    </row>
    <row r="476" spans="1:10" x14ac:dyDescent="0.25">
      <c r="A476" s="54"/>
      <c r="B476" s="55"/>
      <c r="C476" s="188"/>
      <c r="D476" s="188"/>
      <c r="E476" s="416"/>
      <c r="F476" s="415"/>
      <c r="G476" s="52"/>
      <c r="H476" s="52"/>
      <c r="I476" s="52"/>
      <c r="J476" s="208"/>
    </row>
    <row r="477" spans="1:10" ht="25.5" x14ac:dyDescent="0.25">
      <c r="A477" s="129">
        <v>69</v>
      </c>
      <c r="B477" s="55" t="s">
        <v>455</v>
      </c>
      <c r="C477" s="188">
        <v>1940</v>
      </c>
      <c r="D477" s="172">
        <v>209.3</v>
      </c>
      <c r="E477" s="416">
        <v>209.3</v>
      </c>
      <c r="F477" s="415"/>
      <c r="G477" s="442">
        <v>290126</v>
      </c>
      <c r="H477" s="442">
        <v>290126</v>
      </c>
      <c r="I477" s="442">
        <v>0</v>
      </c>
      <c r="J477" s="208" t="s">
        <v>640</v>
      </c>
    </row>
    <row r="478" spans="1:10" x14ac:dyDescent="0.25">
      <c r="A478" s="54"/>
      <c r="B478" s="55"/>
      <c r="C478" s="188"/>
      <c r="D478" s="172"/>
      <c r="E478" s="416"/>
      <c r="F478" s="415"/>
      <c r="G478" s="52"/>
      <c r="H478" s="52"/>
      <c r="I478" s="52"/>
      <c r="J478" s="208"/>
    </row>
    <row r="479" spans="1:10" ht="25.5" x14ac:dyDescent="0.25">
      <c r="A479" s="129">
        <v>70</v>
      </c>
      <c r="B479" s="55" t="s">
        <v>447</v>
      </c>
      <c r="C479" s="188">
        <v>1940</v>
      </c>
      <c r="D479" s="172">
        <v>213.2</v>
      </c>
      <c r="E479" s="416">
        <v>213.2</v>
      </c>
      <c r="F479" s="415"/>
      <c r="G479" s="442">
        <v>249447</v>
      </c>
      <c r="H479" s="442">
        <v>249447</v>
      </c>
      <c r="I479" s="442">
        <v>0</v>
      </c>
      <c r="J479" s="130" t="s">
        <v>640</v>
      </c>
    </row>
    <row r="480" spans="1:10" x14ac:dyDescent="0.25">
      <c r="A480" s="54"/>
      <c r="B480" s="55"/>
      <c r="C480" s="188"/>
      <c r="D480" s="172"/>
      <c r="E480" s="416"/>
      <c r="F480" s="415"/>
      <c r="G480" s="52"/>
      <c r="H480" s="52"/>
      <c r="I480" s="52"/>
      <c r="J480" s="208"/>
    </row>
    <row r="481" spans="1:10" ht="25.5" x14ac:dyDescent="0.25">
      <c r="A481" s="129">
        <v>71</v>
      </c>
      <c r="B481" s="55" t="s">
        <v>448</v>
      </c>
      <c r="C481" s="188">
        <v>1939</v>
      </c>
      <c r="D481" s="172">
        <v>211.9</v>
      </c>
      <c r="E481" s="416">
        <v>211.9</v>
      </c>
      <c r="F481" s="415"/>
      <c r="G481" s="442">
        <v>264462</v>
      </c>
      <c r="H481" s="442">
        <v>264462</v>
      </c>
      <c r="I481" s="442">
        <v>0</v>
      </c>
      <c r="J481" s="208" t="s">
        <v>640</v>
      </c>
    </row>
    <row r="482" spans="1:10" x14ac:dyDescent="0.25">
      <c r="A482" s="54"/>
      <c r="B482" s="55"/>
      <c r="C482" s="188"/>
      <c r="D482" s="172"/>
      <c r="E482" s="416"/>
      <c r="F482" s="415"/>
      <c r="G482" s="52"/>
      <c r="H482" s="52"/>
      <c r="I482" s="52"/>
      <c r="J482" s="208"/>
    </row>
    <row r="483" spans="1:10" ht="25.5" x14ac:dyDescent="0.25">
      <c r="A483" s="129">
        <v>72</v>
      </c>
      <c r="B483" s="55" t="s">
        <v>449</v>
      </c>
      <c r="C483" s="188">
        <v>1939</v>
      </c>
      <c r="D483" s="172">
        <v>441.3</v>
      </c>
      <c r="E483" s="414">
        <v>441.3</v>
      </c>
      <c r="F483" s="415"/>
      <c r="G483" s="442">
        <v>658506</v>
      </c>
      <c r="H483" s="442">
        <v>658506</v>
      </c>
      <c r="I483" s="442">
        <v>0</v>
      </c>
      <c r="J483" s="208" t="s">
        <v>640</v>
      </c>
    </row>
    <row r="484" spans="1:10" x14ac:dyDescent="0.25">
      <c r="A484" s="54"/>
      <c r="B484" s="55"/>
      <c r="C484" s="188"/>
      <c r="D484" s="173"/>
      <c r="E484" s="416"/>
      <c r="F484" s="415"/>
      <c r="G484" s="52"/>
      <c r="H484" s="52"/>
      <c r="I484" s="52"/>
      <c r="J484" s="208"/>
    </row>
    <row r="485" spans="1:10" ht="25.5" x14ac:dyDescent="0.25">
      <c r="A485" s="129">
        <v>73</v>
      </c>
      <c r="B485" s="55" t="s">
        <v>450</v>
      </c>
      <c r="C485" s="188">
        <v>1939</v>
      </c>
      <c r="D485" s="172">
        <v>485</v>
      </c>
      <c r="E485" s="416">
        <v>485</v>
      </c>
      <c r="F485" s="417"/>
      <c r="G485" s="442">
        <v>766863</v>
      </c>
      <c r="H485" s="442">
        <v>766863</v>
      </c>
      <c r="I485" s="442">
        <v>0</v>
      </c>
      <c r="J485" s="208" t="s">
        <v>640</v>
      </c>
    </row>
    <row r="486" spans="1:10" x14ac:dyDescent="0.25">
      <c r="A486" s="54"/>
      <c r="B486" s="169" t="s">
        <v>680</v>
      </c>
      <c r="C486" s="217"/>
      <c r="D486" s="172">
        <f>D14+D30+D34+D40+D46+D50+D55+D60+D64+D68+D72+D79+D84+D92+D102+D108+D112+D116+D120+D125+D133+D137+D145+D163+D185+D196+D209+D213+D221+D239+D282+D297+D313+D320+D329+D337+D343+D349+D353+D360+D365+D371+D375+D383+D388+D391+D394+D397+D400+D403+D406+D409+D414+D417+D420+D423+D427+D431+D438+D442+D446+D451+D466+D471+D475+D477+D479+D481+D483+D485</f>
        <v>12792.249999999996</v>
      </c>
      <c r="E486" s="172">
        <f>E14+E30+E34+E40+E46+E50+E55+E60+E64+E68+E72+E79+E84+E92+E102+E108+E112+E116+E120+E125+E133+E137+E145+E163+E185+E196+E209+E213+E221+E239+E282+E297+E313+E320+E329+E337+E343+E349+E353+E360+E365+E371+E375+E383+E388+E391+E394+E397+E400+E403+E406+E409+E414+E417+E420+E423+E427+E431+E438+E442+E446+E451+E466+E471+E475+E477+E479+E481+E483+E485</f>
        <v>12772.449999999997</v>
      </c>
      <c r="F486" s="172">
        <f>F14+F30+F34+F40+F46+F50+F55+F60+F64+F68+F72+F79+F84+F92+F102+F108+F112+F116+F120+F125+F133+F137+F145+F163+F185+F196+F209+F213+F221+F239+F282+F297+F313+F320+F329+F337+F343+F349+F353+F360+F365+F371+F375+F383+F388+F391+F394+F397+F400+F403+F406+F409+F414+F417+F420+F423+F427+F431+F438+F442+F446+F451+F466+F471+F475+F477+F479+F481+F483+F485</f>
        <v>225</v>
      </c>
      <c r="G486" s="172">
        <v>16892630.199999999</v>
      </c>
      <c r="H486" s="172">
        <v>6867454.7000000002</v>
      </c>
      <c r="I486" s="172">
        <v>10025175.5</v>
      </c>
      <c r="J486" s="130"/>
    </row>
  </sheetData>
  <mergeCells count="17">
    <mergeCell ref="A7:J7"/>
    <mergeCell ref="C8:C10"/>
    <mergeCell ref="D8:D10"/>
    <mergeCell ref="E8:E10"/>
    <mergeCell ref="F8:F10"/>
    <mergeCell ref="G8:I8"/>
    <mergeCell ref="I2:J2"/>
    <mergeCell ref="I3:J3"/>
    <mergeCell ref="I4:J4"/>
    <mergeCell ref="B5:J5"/>
    <mergeCell ref="A6:J6"/>
    <mergeCell ref="A463:A464"/>
    <mergeCell ref="J8:J10"/>
    <mergeCell ref="G9:I9"/>
    <mergeCell ref="B11:E11"/>
    <mergeCell ref="A459:A460"/>
    <mergeCell ref="A461:A462"/>
  </mergeCells>
  <pageMargins left="0.11811023622047245" right="0.11811023622047245" top="0.74803149606299213" bottom="0.74803149606299213" header="0.31496062992125984" footer="0.31496062992125984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недвижимое</vt:lpstr>
      <vt:lpstr>нежилые помещения</vt:lpstr>
      <vt:lpstr>ЖФ ХЖКХ</vt:lpstr>
      <vt:lpstr>Иное</vt:lpstr>
      <vt:lpstr>ЖФ ЭК-РЕМ</vt:lpstr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Мария Баженова</cp:lastModifiedBy>
  <cp:lastPrinted>2021-02-15T00:16:30Z</cp:lastPrinted>
  <dcterms:created xsi:type="dcterms:W3CDTF">2015-08-17T08:02:27Z</dcterms:created>
  <dcterms:modified xsi:type="dcterms:W3CDTF">2023-04-05T05:06:51Z</dcterms:modified>
</cp:coreProperties>
</file>